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3"/>
  <workbookPr codeName="ThisWorkbook"/>
  <mc:AlternateContent>
    <mc:Choice Requires="x15">
      <x15ac:absPath xmlns:x15ac="http://schemas.microsoft.com/office/spreadsheetml/2010/11/ac" url="\\Smj7qfile\user\総務部\財政課\02　財政係\10 市町村課 提出\04 財政状況資料集\令和04年度\02_03.06_令和4年度財政状況資料集の作成等について\05HP掲載①\"/>
    </mc:Choice>
  </mc:AlternateContent>
  <xr:revisionPtr revIDLastSave="0" documentId="13_ncr:1_{BBC6E384-3624-4625-88FB-0E79A9B85B39}" xr6:coauthVersionLast="36" xr6:coauthVersionMax="36" xr10:uidLastSave="{00000000-0000-0000-0000-000000000000}"/>
  <bookViews>
    <workbookView xWindow="0" yWindow="0" windowWidth="15360" windowHeight="7635"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alcMode="manual"/>
  <extLst>
    <ext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C36" i="10"/>
  <c r="CO35" i="10"/>
  <c r="BW35" i="10"/>
  <c r="BE35" i="10"/>
  <c r="CO34" i="10"/>
  <c r="BW34" i="10"/>
  <c r="BE34" i="10"/>
  <c r="C34" i="10"/>
  <c r="C35" i="10" l="1"/>
  <c r="U34"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AM34" i="10" l="1"/>
  <c r="AM35" i="10" s="1"/>
</calcChain>
</file>

<file path=xl/sharedStrings.xml><?xml version="1.0" encoding="utf-8"?>
<sst xmlns="http://schemas.openxmlformats.org/spreadsheetml/2006/main" count="1086" uniqueCount="588">
  <si>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</si>
  <si>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</si>
  <si>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</si>
  <si>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</si>
  <si>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</si>
  <si>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</si>
  <si>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</si>
  <si>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</si>
  <si>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</si>
  <si>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</si>
  <si>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</si>
  <si>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</si>
  <si>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</si>
  <si>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</si>
  <si>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</si>
  <si>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</si>
  <si>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</si>
  <si>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</si>
  <si>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</si>
  <si>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</si>
  <si>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</si>
  <si>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</si>
  <si>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</si>
  <si>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</si>
  <si>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</si>
  <si>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</si>
  <si>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</si>
  <si>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</si>
  <si>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</si>
  <si>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</si>
  <si>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</si>
  <si>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</si>
  <si>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</si>
  <si>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</si>
  <si>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</si>
  <si>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</si>
  <si>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</si>
  <si>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</si>
  <si>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</si>
  <si>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</si>
  <si>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</si>
  <si>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</si>
  <si>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</si>
  <si>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</si>
  <si>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</si>
  <si>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</si>
  <si>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</si>
  <si>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</si>
  <si>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</si>
  <si>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</si>
  <si>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</si>
  <si>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</si>
  <si>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</si>
  <si>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</si>
  <si>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</si>
  <si>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</si>
  <si>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</si>
  <si>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</si>
  <si>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</si>
  <si>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</si>
  <si>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</si>
  <si>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</si>
  <si>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</si>
  <si>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</si>
  <si>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</si>
  <si>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</si>
  <si>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</si>
  <si>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</si>
  <si>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</si>
  <si>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</si>
  <si>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</si>
  <si>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</si>
  <si>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</si>
  <si>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</si>
  <si>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</si>
  <si>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</si>
  <si>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</si>
  <si>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</si>
  <si>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</si>
  <si>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</si>
  <si>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</si>
  <si>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</si>
  <si>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</si>
  <si>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</si>
  <si>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</si>
  <si>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</si>
  <si>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Ⅰ－２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</si>
  <si>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</si>
  <si>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</si>
  <si>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</si>
  <si>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</si>
  <si>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</si>
  <si>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</si>
  <si>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</si>
  <si>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</si>
  <si>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</si>
  <si>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</si>
  <si>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</si>
  <si>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</si>
  <si>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高萩市</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</si>
  <si>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</si>
  <si>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</si>
  <si>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</si>
  <si>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</si>
  <si>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</si>
  <si>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</si>
  <si>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</si>
  <si>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</si>
  <si>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</si>
  <si>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</si>
  <si>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</si>
  <si>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</si>
  <si>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</si>
  <si>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</si>
  <si>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</si>
  <si>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</si>
  <si>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</si>
  <si>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</si>
  <si>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</si>
  <si>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</si>
  <si>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</si>
  <si>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</si>
  <si>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</si>
  <si>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-6.5</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</si>
  <si>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</si>
  <si>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</si>
  <si>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</si>
  <si>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</si>
  <si>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</si>
  <si>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</si>
  <si>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</si>
  <si>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</si>
  <si>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</si>
  <si>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</si>
  <si>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</si>
  <si>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</si>
  <si>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</si>
  <si>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</si>
  <si>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</si>
  <si>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</si>
  <si>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</si>
  <si>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</si>
  <si>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</si>
  <si>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</si>
  <si>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</si>
  <si>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</si>
  <si>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</si>
  <si>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</si>
  <si>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</si>
  <si>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</si>
  <si>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</si>
  <si>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25"/>
  </si>
  <si>
    <t>うち日本人(％)</t>
    <phoneticPr fontId="5"/>
  </si>
  <si>
    <t>-2.0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</si>
  <si>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</si>
  <si>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</si>
  <si>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</si>
  <si>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</si>
  <si>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</si>
  <si>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</si>
  <si>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</si>
  <si>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</si>
  <si>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</si>
  <si>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</si>
  <si>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</si>
  <si>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</si>
  <si>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</si>
  <si>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</si>
  <si>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</si>
  <si>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</si>
  <si>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</si>
  <si>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</si>
  <si>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</si>
  <si>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</si>
  <si>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</si>
  <si>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</si>
  <si>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</si>
  <si>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</si>
  <si>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</si>
  <si>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</si>
  <si>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</si>
  <si>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</si>
  <si>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</si>
  <si>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</si>
  <si>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</si>
  <si>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</si>
  <si>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</si>
  <si>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</si>
  <si>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</si>
  <si>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</si>
  <si>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</si>
  <si>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</si>
  <si>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</si>
  <si>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</si>
  <si>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</si>
  <si>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</si>
  <si>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</si>
  <si>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</si>
  <si>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</si>
  <si>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</si>
  <si>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</si>
  <si>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</si>
  <si>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</si>
  <si>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</si>
  <si>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</si>
  <si>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</si>
  <si>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</si>
  <si>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</si>
  <si>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</si>
  <si>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</si>
  <si>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</si>
  <si>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</si>
  <si>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</si>
  <si>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</si>
  <si>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</si>
  <si>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</si>
  <si>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茨城県高萩市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</si>
  <si>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</si>
  <si>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</si>
  <si>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</si>
  <si>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</si>
  <si>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</si>
  <si>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</si>
  <si>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</si>
  <si>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</si>
  <si>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</si>
  <si>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</si>
  <si>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</si>
  <si>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</si>
  <si>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</si>
  <si>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</si>
  <si>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</si>
  <si>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</si>
  <si>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</si>
  <si>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</si>
  <si>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</si>
  <si>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</si>
  <si>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</si>
  <si>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</si>
  <si>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</si>
  <si>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</si>
  <si>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</si>
  <si>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</si>
  <si>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</si>
  <si>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</si>
  <si>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</si>
  <si>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</si>
  <si>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</si>
  <si>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</si>
  <si>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</si>
  <si>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</si>
  <si>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</si>
  <si>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</si>
  <si>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</si>
  <si>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</si>
  <si>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</si>
  <si>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</si>
  <si>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</si>
  <si>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</si>
  <si>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</si>
  <si>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</si>
  <si>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</si>
  <si>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</si>
  <si>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</si>
  <si>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</si>
  <si>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</si>
  <si>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</si>
  <si>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</si>
  <si>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</si>
  <si>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</si>
  <si>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</si>
  <si>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</si>
  <si>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</si>
  <si>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</si>
  <si>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</si>
  <si>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</si>
  <si>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</si>
  <si>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</si>
  <si>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</si>
  <si>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</si>
  <si>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</si>
  <si>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</si>
  <si>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</si>
  <si>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</si>
  <si>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</si>
  <si>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</si>
  <si>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</si>
  <si>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</si>
  <si>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</si>
  <si>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</si>
  <si>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</si>
  <si>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</si>
  <si>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</si>
  <si>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</si>
  <si>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</si>
  <si>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</si>
  <si>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</si>
  <si>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</si>
  <si>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</si>
  <si>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</si>
  <si>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</si>
  <si>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</si>
  <si>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</si>
  <si>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</si>
  <si>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</si>
  <si>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</si>
  <si>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</si>
  <si>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</si>
  <si>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</si>
  <si>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</si>
  <si>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</si>
  <si>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</si>
  <si>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</si>
  <si>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</si>
  <si>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</si>
  <si>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</si>
  <si>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</si>
  <si>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</si>
  <si>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</si>
  <si>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</si>
  <si>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</si>
  <si>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</si>
  <si>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</si>
  <si>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</si>
  <si>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</si>
  <si>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</si>
  <si>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</si>
  <si>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</si>
  <si>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</si>
  <si>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</si>
  <si>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</si>
  <si>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</si>
  <si>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</si>
  <si>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</si>
  <si>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</si>
  <si>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</si>
  <si>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工業用水道</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</si>
  <si>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</si>
  <si>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</si>
  <si>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</si>
  <si>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</si>
  <si>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</si>
  <si>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</si>
  <si>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</si>
  <si>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</si>
  <si>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</si>
  <si>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</si>
  <si>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</si>
  <si>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</si>
  <si>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</si>
  <si>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</si>
  <si>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</si>
  <si>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</si>
  <si>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</si>
  <si>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</si>
  <si>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</si>
  <si>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</si>
  <si>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</si>
  <si>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</si>
  <si>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</si>
  <si>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</si>
  <si>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</si>
  <si>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</si>
  <si>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</si>
  <si>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</si>
  <si>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</si>
  <si>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</si>
  <si>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</si>
  <si>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茨城県高萩市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</si>
  <si>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</si>
  <si>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</si>
  <si>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</si>
  <si>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</si>
  <si>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</si>
  <si>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</si>
  <si>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</si>
  <si>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</si>
  <si>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</si>
  <si>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</si>
  <si>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</si>
  <si>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</si>
  <si>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</si>
  <si>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</si>
  <si>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</si>
  <si>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</si>
  <si>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</si>
  <si>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</si>
  <si>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</si>
  <si>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</si>
  <si>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高萩市霊園事業特別会計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</si>
  <si>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</si>
  <si>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</si>
  <si>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</si>
  <si>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</si>
  <si>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</si>
  <si>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</si>
  <si>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</si>
  <si>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</si>
  <si>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</si>
  <si>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</si>
  <si>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</si>
  <si>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</si>
  <si>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</si>
  <si>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高萩市国民健康保険事業特別会計</t>
    <phoneticPr fontId="5"/>
  </si>
  <si>
    <t>高萩市介護保険事業特別会計</t>
    <phoneticPr fontId="5"/>
  </si>
  <si>
    <t>高萩市後期高齢者医療事業特別会計</t>
    <phoneticPr fontId="5"/>
  </si>
  <si>
    <t>高萩市水道事業会計</t>
    <phoneticPr fontId="5"/>
  </si>
  <si>
    <t>法適用企業</t>
    <phoneticPr fontId="5"/>
  </si>
  <si>
    <t>高萩市工業用水道事業会計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</si>
  <si>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</si>
  <si>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</si>
  <si>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</si>
  <si>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</si>
  <si>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</si>
  <si>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</si>
  <si>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</si>
  <si>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</si>
  <si>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</si>
  <si>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</si>
  <si>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</si>
  <si>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</si>
  <si>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</si>
  <si>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</si>
  <si>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</si>
  <si>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</si>
  <si>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</si>
  <si>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</si>
  <si>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</si>
  <si>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</si>
  <si>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</si>
  <si>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</si>
  <si>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</si>
  <si>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</si>
  <si>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</si>
  <si>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</si>
  <si>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</si>
  <si>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</si>
  <si>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</si>
  <si>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</si>
  <si>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</si>
  <si>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</si>
  <si>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</si>
  <si>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</si>
  <si>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</si>
  <si>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</si>
  <si>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</si>
  <si>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</si>
  <si>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</si>
  <si>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</si>
  <si>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</si>
  <si>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</si>
  <si>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</si>
  <si>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</si>
  <si>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</si>
  <si>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</si>
  <si>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</si>
  <si>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</si>
  <si>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</si>
  <si>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</si>
  <si>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</si>
  <si>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</si>
  <si>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</si>
  <si>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</si>
  <si>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</si>
  <si>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</si>
  <si>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</si>
  <si>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</si>
  <si>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高萩市介護保険事業特別会計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</si>
  <si>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</si>
  <si>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高萩市後期高齢者医療事業特別会計</t>
    <phoneticPr fontId="5"/>
  </si>
  <si>
    <t>(Ｆ)</t>
    <phoneticPr fontId="5"/>
  </si>
  <si>
    <t>高萩市工業用水道事業会計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</si>
  <si>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</si>
  <si>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</si>
  <si>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</si>
  <si>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</si>
  <si>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</si>
  <si>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</si>
  <si>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</si>
  <si>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</si>
  <si>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</si>
  <si>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</si>
  <si>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</si>
  <si>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</si>
  <si>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</si>
  <si>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</si>
  <si>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</si>
  <si>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</si>
  <si>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</si>
  <si>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</si>
  <si>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</si>
  <si>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</si>
  <si>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</si>
  <si>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</si>
  <si>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</si>
  <si>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</si>
  <si>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</si>
  <si>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</si>
  <si>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</si>
  <si>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</si>
  <si>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</si>
  <si>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</si>
  <si>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</si>
  <si>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</si>
  <si>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</si>
  <si>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</si>
  <si>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</si>
  <si>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</si>
  <si>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</si>
  <si>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</si>
  <si>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</si>
  <si>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</si>
  <si>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</si>
  <si>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</si>
  <si>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</si>
  <si>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</si>
  <si>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</si>
  <si>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</si>
  <si>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</si>
  <si>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</si>
  <si>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</si>
  <si>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</si>
  <si>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</si>
  <si>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</si>
  <si>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</si>
  <si>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</si>
  <si>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</si>
  <si>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</si>
  <si>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</si>
  <si>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</si>
  <si>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</si>
  <si>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</si>
  <si>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</si>
  <si>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</si>
  <si>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</si>
  <si>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</si>
  <si>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</si>
  <si>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</si>
  <si>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</si>
  <si>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</si>
  <si>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</si>
  <si>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</si>
  <si>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</si>
  <si>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</si>
  <si>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</si>
  <si>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</si>
  <si>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</si>
  <si>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</si>
  <si>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</si>
  <si>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</si>
  <si>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</si>
  <si>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</si>
  <si>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</si>
  <si>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</si>
  <si>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</si>
  <si>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3.40</t>
  </si>
  <si>
    <t>▲ 4.84</t>
  </si>
  <si>
    <t>▲ 0.57</t>
  </si>
  <si>
    <t>高萩市水道事業会計</t>
  </si>
  <si>
    <t>一般会計</t>
  </si>
  <si>
    <t>高萩市工業用水道事業会計</t>
  </si>
  <si>
    <t>高萩市介護保険事業特別会計</t>
  </si>
  <si>
    <t>高萩市国民健康保険事業特別会計</t>
  </si>
  <si>
    <t>高萩市霊園事業特別会計</t>
  </si>
  <si>
    <t>高萩市後期高齢者医療事業特別会計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</si>
  <si>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</si>
  <si>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</si>
  <si>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</si>
  <si>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</si>
  <si>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</si>
  <si>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</si>
  <si>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</si>
  <si>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</si>
  <si>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</si>
  <si>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茨城県市町村総合事務組合（一般会計）</t>
    <rPh sb="0" eb="3">
      <t>イバラキケン</t>
    </rPh>
    <rPh sb="3" eb="6">
      <t>シチョウソン</t>
    </rPh>
    <rPh sb="6" eb="8">
      <t>ソウゴウ</t>
    </rPh>
    <rPh sb="8" eb="10">
      <t>ジム</t>
    </rPh>
    <rPh sb="10" eb="12">
      <t>クミアイ</t>
    </rPh>
    <rPh sb="13" eb="15">
      <t>イッパン</t>
    </rPh>
    <rPh sb="15" eb="17">
      <t>カイケイ</t>
    </rPh>
    <phoneticPr fontId="2"/>
  </si>
  <si>
    <t>茨城県市町村総合事務組合（県民交通災害共済事業特別会計）</t>
    <rPh sb="0" eb="3">
      <t>イバラキケン</t>
    </rPh>
    <rPh sb="3" eb="6">
      <t>シチョウソン</t>
    </rPh>
    <rPh sb="6" eb="8">
      <t>ソウゴウ</t>
    </rPh>
    <rPh sb="8" eb="10">
      <t>ジム</t>
    </rPh>
    <rPh sb="10" eb="12">
      <t>クミアイ</t>
    </rPh>
    <rPh sb="13" eb="15">
      <t>ケンミン</t>
    </rPh>
    <rPh sb="15" eb="17">
      <t>コウツウ</t>
    </rPh>
    <rPh sb="17" eb="19">
      <t>サイガイ</t>
    </rPh>
    <rPh sb="19" eb="21">
      <t>キョウサイ</t>
    </rPh>
    <rPh sb="21" eb="23">
      <t>ジギョウ</t>
    </rPh>
    <rPh sb="23" eb="25">
      <t>トクベツ</t>
    </rPh>
    <rPh sb="25" eb="27">
      <t>カイケイ</t>
    </rPh>
    <phoneticPr fontId="2"/>
  </si>
  <si>
    <t>日立・高萩広域下水道組合</t>
    <rPh sb="0" eb="2">
      <t>ヒタチ</t>
    </rPh>
    <rPh sb="3" eb="5">
      <t>タカハギ</t>
    </rPh>
    <rPh sb="5" eb="7">
      <t>コウイキ</t>
    </rPh>
    <rPh sb="7" eb="10">
      <t>ゲスイドウ</t>
    </rPh>
    <rPh sb="10" eb="12">
      <t>クミアイ</t>
    </rPh>
    <phoneticPr fontId="2"/>
  </si>
  <si>
    <t>高萩・北茨城広域事務組合（一般会計）</t>
    <rPh sb="0" eb="2">
      <t>タカハギ</t>
    </rPh>
    <rPh sb="3" eb="6">
      <t>キタイバラキ</t>
    </rPh>
    <rPh sb="6" eb="8">
      <t>コウイキ</t>
    </rPh>
    <rPh sb="8" eb="10">
      <t>ジム</t>
    </rPh>
    <rPh sb="10" eb="12">
      <t>クミアイ</t>
    </rPh>
    <rPh sb="13" eb="15">
      <t>イッパン</t>
    </rPh>
    <rPh sb="15" eb="17">
      <t>カイケイ</t>
    </rPh>
    <phoneticPr fontId="2"/>
  </si>
  <si>
    <t>高萩・北茨城広域事務組合（工業用水道事業会計）</t>
    <rPh sb="0" eb="2">
      <t>タカハギ</t>
    </rPh>
    <rPh sb="3" eb="6">
      <t>キタイバラキ</t>
    </rPh>
    <rPh sb="6" eb="8">
      <t>コウイキ</t>
    </rPh>
    <rPh sb="8" eb="10">
      <t>ジム</t>
    </rPh>
    <rPh sb="10" eb="12">
      <t>クミアイ</t>
    </rPh>
    <rPh sb="13" eb="16">
      <t>コウギョウヨウ</t>
    </rPh>
    <rPh sb="16" eb="18">
      <t>スイドウ</t>
    </rPh>
    <rPh sb="18" eb="20">
      <t>ジギョウ</t>
    </rPh>
    <rPh sb="20" eb="22">
      <t>カイケイ</t>
    </rPh>
    <phoneticPr fontId="2"/>
  </si>
  <si>
    <t>茨城租税債権管理機構</t>
    <rPh sb="0" eb="2">
      <t>イバラキ</t>
    </rPh>
    <rPh sb="2" eb="4">
      <t>ソゼイ</t>
    </rPh>
    <rPh sb="4" eb="6">
      <t>サイケン</t>
    </rPh>
    <rPh sb="6" eb="8">
      <t>カンリ</t>
    </rPh>
    <rPh sb="8" eb="10">
      <t>キコウ</t>
    </rPh>
    <phoneticPr fontId="2"/>
  </si>
  <si>
    <t>茨城県後期高齢者医療広域連合（一般会計）</t>
    <rPh sb="0" eb="3">
      <t>イバラキケン</t>
    </rPh>
    <rPh sb="3" eb="5">
      <t>コウキ</t>
    </rPh>
    <rPh sb="5" eb="7">
      <t>コウレイ</t>
    </rPh>
    <rPh sb="7" eb="8">
      <t>シャ</t>
    </rPh>
    <rPh sb="8" eb="10">
      <t>イリョウ</t>
    </rPh>
    <rPh sb="10" eb="12">
      <t>コウイキ</t>
    </rPh>
    <rPh sb="12" eb="14">
      <t>レンゴウ</t>
    </rPh>
    <rPh sb="15" eb="17">
      <t>イッパン</t>
    </rPh>
    <rPh sb="17" eb="19">
      <t>カイケイ</t>
    </rPh>
    <phoneticPr fontId="2"/>
  </si>
  <si>
    <t>茨城県後期高齢者医療広域連合（後期高齢医療特別会計）</t>
    <rPh sb="0" eb="3">
      <t>イバラキケン</t>
    </rPh>
    <rPh sb="3" eb="5">
      <t>コウキ</t>
    </rPh>
    <rPh sb="5" eb="7">
      <t>コウレイ</t>
    </rPh>
    <rPh sb="7" eb="8">
      <t>シャ</t>
    </rPh>
    <rPh sb="8" eb="10">
      <t>イリョウ</t>
    </rPh>
    <rPh sb="10" eb="12">
      <t>コウイキ</t>
    </rPh>
    <rPh sb="12" eb="14">
      <t>レンゴウ</t>
    </rPh>
    <rPh sb="15" eb="17">
      <t>コウキ</t>
    </rPh>
    <rPh sb="17" eb="19">
      <t>コウレイ</t>
    </rPh>
    <rPh sb="19" eb="21">
      <t>イリョウ</t>
    </rPh>
    <rPh sb="21" eb="23">
      <t>トクベツ</t>
    </rPh>
    <rPh sb="23" eb="25">
      <t>カイケイ</t>
    </rPh>
    <phoneticPr fontId="2"/>
  </si>
  <si>
    <t>学校施設建設基金</t>
    <rPh sb="0" eb="8">
      <t>ガッコウシセツケンセツキキン</t>
    </rPh>
    <phoneticPr fontId="2"/>
  </si>
  <si>
    <t>地域振興基金</t>
    <rPh sb="0" eb="2">
      <t>チイキ</t>
    </rPh>
    <rPh sb="2" eb="4">
      <t>シンコウ</t>
    </rPh>
    <rPh sb="4" eb="6">
      <t>キキン</t>
    </rPh>
    <phoneticPr fontId="2"/>
  </si>
  <si>
    <t>森林環境譲与税基金</t>
    <rPh sb="0" eb="7">
      <t>シンリンカンキョウジョウヨゼイ</t>
    </rPh>
    <rPh sb="7" eb="9">
      <t>キキン</t>
    </rPh>
    <phoneticPr fontId="2"/>
  </si>
  <si>
    <t>霊園管理基金</t>
    <rPh sb="0" eb="2">
      <t>レイエン</t>
    </rPh>
    <rPh sb="2" eb="4">
      <t>カンリ</t>
    </rPh>
    <rPh sb="4" eb="6">
      <t>キキン</t>
    </rPh>
    <phoneticPr fontId="2"/>
  </si>
  <si>
    <t>ふるさと水と土保全対策基金</t>
    <rPh sb="4" eb="5">
      <t>ミズ</t>
    </rPh>
    <rPh sb="6" eb="13">
      <t>ツチホゼンタイサクキキン</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</si>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</sst>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calcChain" Target="calcChain.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sharedStrings" Target="sharedStrings.xml" />
  <Relationship Id="rId2" Type="http://schemas.openxmlformats.org/officeDocument/2006/relationships/worksheet" Target="worksheets/sheet2.xml" />
  <Relationship Id="rId16" Type="http://schemas.openxmlformats.org/officeDocument/2006/relationships/styles" Target="style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theme" Target="theme/theme1.xml" />
  <Relationship Id="rId10" Type="http://schemas.openxmlformats.org/officeDocument/2006/relationships/worksheet" Target="worksheets/sheet10.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69729</c:v>
                </c:pt>
                <c:pt idx="1">
                  <c:v>74581</c:v>
                </c:pt>
                <c:pt idx="2">
                  <c:v>76347</c:v>
                </c:pt>
                <c:pt idx="3">
                  <c:v>69604</c:v>
                </c:pt>
                <c:pt idx="4">
                  <c:v>68410</c:v>
                </c:pt>
              </c:numCache>
            </c:numRef>
          </c:val>
          <c:smooth val="0"/>
          <c:extLst>
            <c:ext xmlns:c16="http://schemas.microsoft.com/office/drawing/2014/chart" uri="{C3380CC4-5D6E-409C-BE32-E72D297353CC}">
              <c16:uniqueId val="{00000000-9B56-4A5F-9A87-7225C654955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36049</c:v>
                </c:pt>
                <c:pt idx="1">
                  <c:v>51068</c:v>
                </c:pt>
                <c:pt idx="2">
                  <c:v>35541</c:v>
                </c:pt>
                <c:pt idx="3">
                  <c:v>63097</c:v>
                </c:pt>
                <c:pt idx="4">
                  <c:v>50449</c:v>
                </c:pt>
              </c:numCache>
            </c:numRef>
          </c:val>
          <c:smooth val="0"/>
          <c:extLst>
            <c:ext xmlns:c16="http://schemas.microsoft.com/office/drawing/2014/chart" uri="{C3380CC4-5D6E-409C-BE32-E72D297353CC}">
              <c16:uniqueId val="{00000001-9B56-4A5F-9A87-7225C654955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6.43</c:v>
                </c:pt>
                <c:pt idx="1">
                  <c:v>5.65</c:v>
                </c:pt>
                <c:pt idx="2">
                  <c:v>5.4</c:v>
                </c:pt>
                <c:pt idx="3">
                  <c:v>10.58</c:v>
                </c:pt>
                <c:pt idx="4">
                  <c:v>10.17</c:v>
                </c:pt>
              </c:numCache>
            </c:numRef>
          </c:val>
          <c:extLst>
            <c:ext xmlns:c16="http://schemas.microsoft.com/office/drawing/2014/chart" uri="{C3380CC4-5D6E-409C-BE32-E72D297353CC}">
              <c16:uniqueId val="{00000000-5144-47B7-A2EA-E6DF7D334E1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12.42</c:v>
                </c:pt>
                <c:pt idx="1">
                  <c:v>8.66</c:v>
                </c:pt>
                <c:pt idx="2">
                  <c:v>13.43</c:v>
                </c:pt>
                <c:pt idx="3">
                  <c:v>10.24</c:v>
                </c:pt>
                <c:pt idx="4">
                  <c:v>10.98</c:v>
                </c:pt>
              </c:numCache>
            </c:numRef>
          </c:val>
          <c:extLst>
            <c:ext xmlns:c16="http://schemas.microsoft.com/office/drawing/2014/chart" uri="{C3380CC4-5D6E-409C-BE32-E72D297353CC}">
              <c16:uniqueId val="{00000001-5144-47B7-A2EA-E6DF7D334E1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-3.4</c:v>
                </c:pt>
                <c:pt idx="1">
                  <c:v>-4.84</c:v>
                </c:pt>
                <c:pt idx="2">
                  <c:v>5.96</c:v>
                </c:pt>
                <c:pt idx="3">
                  <c:v>2.66</c:v>
                </c:pt>
                <c:pt idx="4">
                  <c:v>-0.56999999999999995</c:v>
                </c:pt>
              </c:numCache>
            </c:numRef>
          </c:val>
          <c:smooth val="0"/>
          <c:extLst>
            <c:ext xmlns:c16="http://schemas.microsoft.com/office/drawing/2014/chart" uri="{C3380CC4-5D6E-409C-BE32-E72D297353CC}">
              <c16:uniqueId val="{00000002-5144-47B7-A2EA-E6DF7D334E1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A771-489F-A5E1-C1446E57E86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771-489F-A5E1-C1446E57E86B}"/>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A771-489F-A5E1-C1446E57E86B}"/>
            </c:ext>
          </c:extLst>
        </c:ser>
        <c:ser>
          <c:idx val="3"/>
          <c:order val="3"/>
          <c:tx>
            <c:strRef>
              <c:f>データシート!$A$30</c:f>
              <c:strCache>
                <c:ptCount val="1"/>
                <c:pt idx="0">
                  <c:v>高萩市後期高齢者医療事業特別会計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0.01</c:v>
                </c:pt>
              </c:numCache>
            </c:numRef>
          </c:val>
          <c:extLst>
            <c:ext xmlns:c16="http://schemas.microsoft.com/office/drawing/2014/chart" uri="{C3380CC4-5D6E-409C-BE32-E72D297353CC}">
              <c16:uniqueId val="{00000003-A771-489F-A5E1-C1446E57E86B}"/>
            </c:ext>
          </c:extLst>
        </c:ser>
        <c:ser>
          <c:idx val="4"/>
          <c:order val="4"/>
          <c:tx>
            <c:strRef>
              <c:f>データシート!$A$31</c:f>
              <c:strCache>
                <c:ptCount val="1"/>
                <c:pt idx="0">
                  <c:v>高萩市霊園事業特別会計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0.13</c:v>
                </c:pt>
                <c:pt idx="2">
                  <c:v>#N/A</c:v>
                </c:pt>
                <c:pt idx="3">
                  <c:v>0.02</c:v>
                </c:pt>
                <c:pt idx="4">
                  <c:v>#N/A</c:v>
                </c:pt>
                <c:pt idx="5">
                  <c:v>0.03</c:v>
                </c:pt>
                <c:pt idx="6">
                  <c:v>#N/A</c:v>
                </c:pt>
                <c:pt idx="7">
                  <c:v>0.1</c:v>
                </c:pt>
                <c:pt idx="8">
                  <c:v>#N/A</c:v>
                </c:pt>
                <c:pt idx="9">
                  <c:v>0.01</c:v>
                </c:pt>
              </c:numCache>
            </c:numRef>
          </c:val>
          <c:extLst>
            <c:ext xmlns:c16="http://schemas.microsoft.com/office/drawing/2014/chart" uri="{C3380CC4-5D6E-409C-BE32-E72D297353CC}">
              <c16:uniqueId val="{00000004-A771-489F-A5E1-C1446E57E86B}"/>
            </c:ext>
          </c:extLst>
        </c:ser>
        <c:ser>
          <c:idx val="5"/>
          <c:order val="5"/>
          <c:tx>
            <c:strRef>
              <c:f>データシート!$A$32</c:f>
              <c:strCache>
                <c:ptCount val="1"/>
                <c:pt idx="0">
                  <c:v>高萩市国民健康保険事業特別会計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0.36</c:v>
                </c:pt>
                <c:pt idx="2">
                  <c:v>#N/A</c:v>
                </c:pt>
                <c:pt idx="3">
                  <c:v>0.32</c:v>
                </c:pt>
                <c:pt idx="4">
                  <c:v>#N/A</c:v>
                </c:pt>
                <c:pt idx="5">
                  <c:v>0.38</c:v>
                </c:pt>
                <c:pt idx="6">
                  <c:v>#N/A</c:v>
                </c:pt>
                <c:pt idx="7">
                  <c:v>0.56999999999999995</c:v>
                </c:pt>
                <c:pt idx="8">
                  <c:v>#N/A</c:v>
                </c:pt>
                <c:pt idx="9">
                  <c:v>0.4</c:v>
                </c:pt>
              </c:numCache>
            </c:numRef>
          </c:val>
          <c:extLst>
            <c:ext xmlns:c16="http://schemas.microsoft.com/office/drawing/2014/chart" uri="{C3380CC4-5D6E-409C-BE32-E72D297353CC}">
              <c16:uniqueId val="{00000005-A771-489F-A5E1-C1446E57E86B}"/>
            </c:ext>
          </c:extLst>
        </c:ser>
        <c:ser>
          <c:idx val="6"/>
          <c:order val="6"/>
          <c:tx>
            <c:strRef>
              <c:f>データシート!$A$33</c:f>
              <c:strCache>
                <c:ptCount val="1"/>
                <c:pt idx="0">
                  <c:v>高萩市介護保険事業特別会計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1.56</c:v>
                </c:pt>
                <c:pt idx="2">
                  <c:v>#N/A</c:v>
                </c:pt>
                <c:pt idx="3">
                  <c:v>2.2400000000000002</c:v>
                </c:pt>
                <c:pt idx="4">
                  <c:v>#N/A</c:v>
                </c:pt>
                <c:pt idx="5">
                  <c:v>2.74</c:v>
                </c:pt>
                <c:pt idx="6">
                  <c:v>#N/A</c:v>
                </c:pt>
                <c:pt idx="7">
                  <c:v>1.73</c:v>
                </c:pt>
                <c:pt idx="8">
                  <c:v>#N/A</c:v>
                </c:pt>
                <c:pt idx="9">
                  <c:v>1.72</c:v>
                </c:pt>
              </c:numCache>
            </c:numRef>
          </c:val>
          <c:extLst>
            <c:ext xmlns:c16="http://schemas.microsoft.com/office/drawing/2014/chart" uri="{C3380CC4-5D6E-409C-BE32-E72D297353CC}">
              <c16:uniqueId val="{00000006-A771-489F-A5E1-C1446E57E86B}"/>
            </c:ext>
          </c:extLst>
        </c:ser>
        <c:ser>
          <c:idx val="7"/>
          <c:order val="7"/>
          <c:tx>
            <c:strRef>
              <c:f>データシート!$A$34</c:f>
              <c:strCache>
                <c:ptCount val="1"/>
                <c:pt idx="0">
                  <c:v>高萩市工業用水道事業会計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6.83</c:v>
                </c:pt>
                <c:pt idx="2">
                  <c:v>#N/A</c:v>
                </c:pt>
                <c:pt idx="3">
                  <c:v>7.18</c:v>
                </c:pt>
                <c:pt idx="4">
                  <c:v>#N/A</c:v>
                </c:pt>
                <c:pt idx="5">
                  <c:v>7.4</c:v>
                </c:pt>
                <c:pt idx="6">
                  <c:v>#N/A</c:v>
                </c:pt>
                <c:pt idx="7">
                  <c:v>7.26</c:v>
                </c:pt>
                <c:pt idx="8">
                  <c:v>#N/A</c:v>
                </c:pt>
                <c:pt idx="9">
                  <c:v>7.33</c:v>
                </c:pt>
              </c:numCache>
            </c:numRef>
          </c:val>
          <c:extLst>
            <c:ext xmlns:c16="http://schemas.microsoft.com/office/drawing/2014/chart" uri="{C3380CC4-5D6E-409C-BE32-E72D297353CC}">
              <c16:uniqueId val="{00000007-A771-489F-A5E1-C1446E57E86B}"/>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6.29</c:v>
                </c:pt>
                <c:pt idx="2">
                  <c:v>#N/A</c:v>
                </c:pt>
                <c:pt idx="3">
                  <c:v>5.62</c:v>
                </c:pt>
                <c:pt idx="4">
                  <c:v>#N/A</c:v>
                </c:pt>
                <c:pt idx="5">
                  <c:v>5.35</c:v>
                </c:pt>
                <c:pt idx="6">
                  <c:v>#N/A</c:v>
                </c:pt>
                <c:pt idx="7">
                  <c:v>10.48</c:v>
                </c:pt>
                <c:pt idx="8">
                  <c:v>#N/A</c:v>
                </c:pt>
                <c:pt idx="9">
                  <c:v>10.15</c:v>
                </c:pt>
              </c:numCache>
            </c:numRef>
          </c:val>
          <c:extLst>
            <c:ext xmlns:c16="http://schemas.microsoft.com/office/drawing/2014/chart" uri="{C3380CC4-5D6E-409C-BE32-E72D297353CC}">
              <c16:uniqueId val="{00000008-A771-489F-A5E1-C1446E57E86B}"/>
            </c:ext>
          </c:extLst>
        </c:ser>
        <c:ser>
          <c:idx val="9"/>
          <c:order val="9"/>
          <c:tx>
            <c:strRef>
              <c:f>データシート!$A$36</c:f>
              <c:strCache>
                <c:ptCount val="1"/>
                <c:pt idx="0">
                  <c:v>高萩市水道事業会計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9.76</c:v>
                </c:pt>
                <c:pt idx="2">
                  <c:v>#N/A</c:v>
                </c:pt>
                <c:pt idx="3">
                  <c:v>11.51</c:v>
                </c:pt>
                <c:pt idx="4">
                  <c:v>#N/A</c:v>
                </c:pt>
                <c:pt idx="5">
                  <c:v>12.11</c:v>
                </c:pt>
                <c:pt idx="6">
                  <c:v>#N/A</c:v>
                </c:pt>
                <c:pt idx="7">
                  <c:v>12.83</c:v>
                </c:pt>
                <c:pt idx="8">
                  <c:v>#N/A</c:v>
                </c:pt>
                <c:pt idx="9">
                  <c:v>14.3</c:v>
                </c:pt>
              </c:numCache>
            </c:numRef>
          </c:val>
          <c:extLst>
            <c:ext xmlns:c16="http://schemas.microsoft.com/office/drawing/2014/chart" uri="{C3380CC4-5D6E-409C-BE32-E72D297353CC}">
              <c16:uniqueId val="{00000009-A771-489F-A5E1-C1446E57E86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1325</c:v>
                </c:pt>
                <c:pt idx="5">
                  <c:v>1302</c:v>
                </c:pt>
                <c:pt idx="8">
                  <c:v>1313</c:v>
                </c:pt>
                <c:pt idx="11">
                  <c:v>1317</c:v>
                </c:pt>
                <c:pt idx="14">
                  <c:v>1281</c:v>
                </c:pt>
              </c:numCache>
            </c:numRef>
          </c:val>
          <c:extLst>
            <c:ext xmlns:c16="http://schemas.microsoft.com/office/drawing/2014/chart" uri="{C3380CC4-5D6E-409C-BE32-E72D297353CC}">
              <c16:uniqueId val="{00000000-3874-4046-9DA0-E677AB4A008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874-4046-9DA0-E677AB4A008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3874-4046-9DA0-E677AB4A008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333</c:v>
                </c:pt>
                <c:pt idx="3">
                  <c:v>304</c:v>
                </c:pt>
                <c:pt idx="6">
                  <c:v>289</c:v>
                </c:pt>
                <c:pt idx="9">
                  <c:v>311</c:v>
                </c:pt>
                <c:pt idx="12">
                  <c:v>324</c:v>
                </c:pt>
              </c:numCache>
            </c:numRef>
          </c:val>
          <c:extLst>
            <c:ext xmlns:c16="http://schemas.microsoft.com/office/drawing/2014/chart" uri="{C3380CC4-5D6E-409C-BE32-E72D297353CC}">
              <c16:uniqueId val="{00000003-3874-4046-9DA0-E677AB4A008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2</c:v>
                </c:pt>
                <c:pt idx="3">
                  <c:v>2</c:v>
                </c:pt>
                <c:pt idx="6">
                  <c:v>1</c:v>
                </c:pt>
                <c:pt idx="9">
                  <c:v>0</c:v>
                </c:pt>
                <c:pt idx="12">
                  <c:v>0</c:v>
                </c:pt>
              </c:numCache>
            </c:numRef>
          </c:val>
          <c:extLst>
            <c:ext xmlns:c16="http://schemas.microsoft.com/office/drawing/2014/chart" uri="{C3380CC4-5D6E-409C-BE32-E72D297353CC}">
              <c16:uniqueId val="{00000004-3874-4046-9DA0-E677AB4A008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874-4046-9DA0-E677AB4A008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874-4046-9DA0-E677AB4A008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1657</c:v>
                </c:pt>
                <c:pt idx="3">
                  <c:v>1553</c:v>
                </c:pt>
                <c:pt idx="6">
                  <c:v>1485</c:v>
                </c:pt>
                <c:pt idx="9">
                  <c:v>1424</c:v>
                </c:pt>
                <c:pt idx="12">
                  <c:v>1447</c:v>
                </c:pt>
              </c:numCache>
            </c:numRef>
          </c:val>
          <c:extLst>
            <c:ext xmlns:c16="http://schemas.microsoft.com/office/drawing/2014/chart" uri="{C3380CC4-5D6E-409C-BE32-E72D297353CC}">
              <c16:uniqueId val="{00000007-3874-4046-9DA0-E677AB4A008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667</c:v>
                </c:pt>
                <c:pt idx="2">
                  <c:v>#N/A</c:v>
                </c:pt>
                <c:pt idx="3">
                  <c:v>#N/A</c:v>
                </c:pt>
                <c:pt idx="4">
                  <c:v>557</c:v>
                </c:pt>
                <c:pt idx="5">
                  <c:v>#N/A</c:v>
                </c:pt>
                <c:pt idx="6">
                  <c:v>#N/A</c:v>
                </c:pt>
                <c:pt idx="7">
                  <c:v>462</c:v>
                </c:pt>
                <c:pt idx="8">
                  <c:v>#N/A</c:v>
                </c:pt>
                <c:pt idx="9">
                  <c:v>#N/A</c:v>
                </c:pt>
                <c:pt idx="10">
                  <c:v>418</c:v>
                </c:pt>
                <c:pt idx="11">
                  <c:v>#N/A</c:v>
                </c:pt>
                <c:pt idx="12">
                  <c:v>#N/A</c:v>
                </c:pt>
                <c:pt idx="13">
                  <c:v>490</c:v>
                </c:pt>
                <c:pt idx="14">
                  <c:v>#N/A</c:v>
                </c:pt>
              </c:numCache>
            </c:numRef>
          </c:val>
          <c:smooth val="0"/>
          <c:extLst>
            <c:ext xmlns:c16="http://schemas.microsoft.com/office/drawing/2014/chart" uri="{C3380CC4-5D6E-409C-BE32-E72D297353CC}">
              <c16:uniqueId val="{00000008-3874-4046-9DA0-E677AB4A008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11130</c:v>
                </c:pt>
                <c:pt idx="5">
                  <c:v>11043</c:v>
                </c:pt>
                <c:pt idx="8">
                  <c:v>11249</c:v>
                </c:pt>
                <c:pt idx="11">
                  <c:v>10925</c:v>
                </c:pt>
                <c:pt idx="14">
                  <c:v>10560</c:v>
                </c:pt>
              </c:numCache>
            </c:numRef>
          </c:val>
          <c:extLst>
            <c:ext xmlns:c16="http://schemas.microsoft.com/office/drawing/2014/chart" uri="{C3380CC4-5D6E-409C-BE32-E72D297353CC}">
              <c16:uniqueId val="{00000000-E027-42D9-A23A-BEAE567B422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1443</c:v>
                </c:pt>
                <c:pt idx="5">
                  <c:v>1424</c:v>
                </c:pt>
                <c:pt idx="8">
                  <c:v>1433</c:v>
                </c:pt>
                <c:pt idx="11">
                  <c:v>1464</c:v>
                </c:pt>
                <c:pt idx="14">
                  <c:v>1501</c:v>
                </c:pt>
              </c:numCache>
            </c:numRef>
          </c:val>
          <c:extLst>
            <c:ext xmlns:c16="http://schemas.microsoft.com/office/drawing/2014/chart" uri="{C3380CC4-5D6E-409C-BE32-E72D297353CC}">
              <c16:uniqueId val="{00000001-E027-42D9-A23A-BEAE567B422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2137</c:v>
                </c:pt>
                <c:pt idx="5">
                  <c:v>1443</c:v>
                </c:pt>
                <c:pt idx="8">
                  <c:v>2102</c:v>
                </c:pt>
                <c:pt idx="11">
                  <c:v>2667</c:v>
                </c:pt>
                <c:pt idx="14">
                  <c:v>3374</c:v>
                </c:pt>
              </c:numCache>
            </c:numRef>
          </c:val>
          <c:extLst>
            <c:ext xmlns:c16="http://schemas.microsoft.com/office/drawing/2014/chart" uri="{C3380CC4-5D6E-409C-BE32-E72D297353CC}">
              <c16:uniqueId val="{00000002-E027-42D9-A23A-BEAE567B422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027-42D9-A23A-BEAE567B422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027-42D9-A23A-BEAE567B422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1</c:v>
                </c:pt>
                <c:pt idx="12">
                  <c:v>0</c:v>
                </c:pt>
              </c:numCache>
            </c:numRef>
          </c:val>
          <c:extLst>
            <c:ext xmlns:c16="http://schemas.microsoft.com/office/drawing/2014/chart" uri="{C3380CC4-5D6E-409C-BE32-E72D297353CC}">
              <c16:uniqueId val="{00000005-E027-42D9-A23A-BEAE567B422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2468</c:v>
                </c:pt>
                <c:pt idx="3">
                  <c:v>2430</c:v>
                </c:pt>
                <c:pt idx="6">
                  <c:v>2427</c:v>
                </c:pt>
                <c:pt idx="9">
                  <c:v>2376</c:v>
                </c:pt>
                <c:pt idx="12">
                  <c:v>2354</c:v>
                </c:pt>
              </c:numCache>
            </c:numRef>
          </c:val>
          <c:extLst>
            <c:ext xmlns:c16="http://schemas.microsoft.com/office/drawing/2014/chart" uri="{C3380CC4-5D6E-409C-BE32-E72D297353CC}">
              <c16:uniqueId val="{00000006-E027-42D9-A23A-BEAE567B422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1950</c:v>
                </c:pt>
                <c:pt idx="3">
                  <c:v>1860</c:v>
                </c:pt>
                <c:pt idx="6">
                  <c:v>1918</c:v>
                </c:pt>
                <c:pt idx="9">
                  <c:v>2240</c:v>
                </c:pt>
                <c:pt idx="12">
                  <c:v>2313</c:v>
                </c:pt>
              </c:numCache>
            </c:numRef>
          </c:val>
          <c:extLst>
            <c:ext xmlns:c16="http://schemas.microsoft.com/office/drawing/2014/chart" uri="{C3380CC4-5D6E-409C-BE32-E72D297353CC}">
              <c16:uniqueId val="{00000007-E027-42D9-A23A-BEAE567B422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18</c:v>
                </c:pt>
                <c:pt idx="3">
                  <c:v>17</c:v>
                </c:pt>
                <c:pt idx="6">
                  <c:v>13</c:v>
                </c:pt>
                <c:pt idx="9">
                  <c:v>10</c:v>
                </c:pt>
                <c:pt idx="12">
                  <c:v>5</c:v>
                </c:pt>
              </c:numCache>
            </c:numRef>
          </c:val>
          <c:extLst>
            <c:ext xmlns:c16="http://schemas.microsoft.com/office/drawing/2014/chart" uri="{C3380CC4-5D6E-409C-BE32-E72D297353CC}">
              <c16:uniqueId val="{00000008-E027-42D9-A23A-BEAE567B422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E027-42D9-A23A-BEAE567B422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14004</c:v>
                </c:pt>
                <c:pt idx="3">
                  <c:v>13780</c:v>
                </c:pt>
                <c:pt idx="6">
                  <c:v>13343</c:v>
                </c:pt>
                <c:pt idx="9">
                  <c:v>13478</c:v>
                </c:pt>
                <c:pt idx="12">
                  <c:v>12834</c:v>
                </c:pt>
              </c:numCache>
            </c:numRef>
          </c:val>
          <c:extLst>
            <c:ext xmlns:c16="http://schemas.microsoft.com/office/drawing/2014/chart" uri="{C3380CC4-5D6E-409C-BE32-E72D297353CC}">
              <c16:uniqueId val="{0000000A-E027-42D9-A23A-BEAE567B422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3730</c:v>
                </c:pt>
                <c:pt idx="2">
                  <c:v>#N/A</c:v>
                </c:pt>
                <c:pt idx="3">
                  <c:v>#N/A</c:v>
                </c:pt>
                <c:pt idx="4">
                  <c:v>4177</c:v>
                </c:pt>
                <c:pt idx="5">
                  <c:v>#N/A</c:v>
                </c:pt>
                <c:pt idx="6">
                  <c:v>#N/A</c:v>
                </c:pt>
                <c:pt idx="7">
                  <c:v>2916</c:v>
                </c:pt>
                <c:pt idx="8">
                  <c:v>#N/A</c:v>
                </c:pt>
                <c:pt idx="9">
                  <c:v>#N/A</c:v>
                </c:pt>
                <c:pt idx="10">
                  <c:v>3049</c:v>
                </c:pt>
                <c:pt idx="11">
                  <c:v>#N/A</c:v>
                </c:pt>
                <c:pt idx="12">
                  <c:v>#N/A</c:v>
                </c:pt>
                <c:pt idx="13">
                  <c:v>2071</c:v>
                </c:pt>
                <c:pt idx="14">
                  <c:v>#N/A</c:v>
                </c:pt>
              </c:numCache>
            </c:numRef>
          </c:val>
          <c:smooth val="0"/>
          <c:extLst>
            <c:ext xmlns:c16="http://schemas.microsoft.com/office/drawing/2014/chart" uri="{C3380CC4-5D6E-409C-BE32-E72D297353CC}">
              <c16:uniqueId val="{0000000B-E027-42D9-A23A-BEAE567B422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995</c:v>
                </c:pt>
                <c:pt idx="1">
                  <c:v>795</c:v>
                </c:pt>
                <c:pt idx="2">
                  <c:v>817</c:v>
                </c:pt>
              </c:numCache>
            </c:numRef>
          </c:val>
          <c:extLst>
            <c:ext xmlns:c16="http://schemas.microsoft.com/office/drawing/2014/chart" uri="{C3380CC4-5D6E-409C-BE32-E72D297353CC}">
              <c16:uniqueId val="{00000000-28FF-4C0B-891E-3BED99D738C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145</c:v>
                </c:pt>
                <c:pt idx="1">
                  <c:v>438</c:v>
                </c:pt>
                <c:pt idx="2">
                  <c:v>638</c:v>
                </c:pt>
              </c:numCache>
            </c:numRef>
          </c:val>
          <c:extLst>
            <c:ext xmlns:c16="http://schemas.microsoft.com/office/drawing/2014/chart" uri="{C3380CC4-5D6E-409C-BE32-E72D297353CC}">
              <c16:uniqueId val="{00000001-28FF-4C0B-891E-3BED99D738C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539</c:v>
                </c:pt>
                <c:pt idx="1">
                  <c:v>866</c:v>
                </c:pt>
                <c:pt idx="2">
                  <c:v>1098</c:v>
                </c:pt>
              </c:numCache>
            </c:numRef>
          </c:val>
          <c:extLst>
            <c:ext xmlns:c16="http://schemas.microsoft.com/office/drawing/2014/chart" uri="{C3380CC4-5D6E-409C-BE32-E72D297353CC}">
              <c16:uniqueId val="{00000002-28FF-4C0B-891E-3BED99D738C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茨城県高萩市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元利償還金は、平成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23</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年度をピークに減少傾向にあり、令和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年度に行った旧高萩市住宅公社改革推進債（三セク債）の利率見直しにより元利償還金が減少</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してきている。令和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年度については、学校施設関連の償還増等により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百万円増となった。</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北茨城市と広域</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で行う</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ごみ処理施設整備に伴い、高萩・北茨城広域事務組合に対する公債費負担金の増が見込まれることや、認定こども園整備</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に係る地方債の償還</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さらに今後も施設の更新等の財源として地方債発行が見込まれることなどから、元利償還金等が増加すると考えられるため、全ての事業において、緊急性や必要性を検証し、「事業の見直し」と「事業の再構築」の徹底のもと事業費の圧縮を図るとともに、地方債の借入抑制に努めることで比率の上昇を抑えていく。</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満期一括償還地方債の借入は行っていない。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茨城県高萩市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地方債現在高は、平成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年度に発行した土地開発公社経営健全化債（</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1,906</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百万円）の償還が平成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年度をもって終了し、償還額に対し発行額を抑えるなど、着実に償還を進めてきたが、令和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年度には、幼保一元化のための認定こども園整備により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606</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百万円を借入した。令和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年度においては、償還元金</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1,407</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百万円に対して発行額</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763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百万円のため、前年度より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644</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百万円減少した。また、組合等負担等見込額については、高萩・北茨城広域事務組合においてごみ処理施設整備に係る地方債借入を行ったことで、前年度と比較して</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百万円の増となったが、将来負担額全体としては前年度より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599</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百万円減少した。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一方、充当可能財源等については、将来の地方債償還に備えて減債基金に</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百万円積み立てたほか、学校の統廃合を見据えて学校施設建設基金に</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百万円を積み立てたことなどから、全体で</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379</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百万円の増となった。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老朽化した公共施設の更新等のための新たな地方債発行が想定されることや、ごみ処理施設整備に伴う一部事務組合の地方債残高の増加が見込まれることから、比率の再上昇も懸念されるため、償還に必要な財源確保に努めるとともに、将来世代の負担が過大にならないよう慎重に資金調達を行っていく必要があ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茨城県高萩市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財政調整基金は、財源不足を補うための取り崩し</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百万円に対して、土地売払収入等</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百万円を積み立てしたことで</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百万円増加した。また、将来の地方債償還への備えとして減債基金に</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百万円を積み立てたこと、学校の統廃合を見据えた財源確保策として学校施設建設基金に</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217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百万円を積み立てたことなどにより、基金全体の残高は前年度と比較して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455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百万円の増となった。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令和元年度までは減少傾向にあった基金残高は、令和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から増加してきている。しかしながら、人口減少に伴う市税収入の減が見込まれる厳しい財政状況が今後も続くことから、後年度の財源不足や災害等に対応できるよう、基金の設置目的を考慮しながら積み立てを行うことで基金残高を確保し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（基金の使途）</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学校施設建設基金：本市の学校施設の建設及び周辺環境の整備（学校施設建設事業）の円滑な財政運営を図る。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地域振興基金：地域における福祉活動の推進、快適な生活環境の形成に資する。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森林環境譲与税基金：森林の整備や整備促進に関する施策に必要な財源を確保する。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学校施設建設基金：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ICT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関連の財源として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百万円を取り崩したのに対し、学校の統廃合を見据えて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217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百万円積み立てたことで、前年度と比較して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百万円増加した。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地域振興基金：ふるさと納税による収入</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百万円や地域振興のための寄附金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百万円等を積み立てたことにより前年度よりも</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百万円増加した。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森林環境譲与税基金：森林公園整備基本構想策定委託等の財源として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百万円取り崩したのに対し、当年度の森林環境譲与税</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百万円が上回ったことから、前年度より</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百万円増加した。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学校施設建設基金：より良い教育環境確保のための学校の統廃合を見据え、必要な財源を確保していくため、計画的に積み立てを行うとともに、小規模事業に充てるための取り崩しを可能な限り抑制する。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地域振興基金：ふるさと納税の積極的な</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PR</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を図るとともにガバメントクラウドファンディングなどの新たな収入の確保に努め、地域振興に資する事業の財源として活用していく。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森林環境譲与税基金：毎年度の森林環境譲与税を積み立て、基金の設置目的に沿った施策の財源として計画的に活用していく。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財源不足を補うための取り崩し</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百万円に対して、土地売払収入等の積み立て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百万円が上回ったことから、財政調整基金残高は前年度と比較して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百万円増加した。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年度に、高萩市土地開発公社において工業団地を売却したことから同公社に対して貸し付けていた経営健全化長期貸付金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589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回収し、財政調整基金に積み立てたことに伴い基金残高は一時増加したものの、財源不足に対応するための取り崩しを継続的に行っている状況である。経済情勢の変動や大規模災害に対応するための財源が枯渇することのないよう、未利用地などの普通財産の売り払いに努め、歳出の精査により取り崩しを抑制していくことで、適正な規模の残高を確保し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取り崩しを行わなかったこと、今後見込まれる公債費増への対応として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百万円を積み立てたことで、基金残高は前年度よりも増加し、</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638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　</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人口減少により市税の減収が見込まれるなかで、公共施設の更新や災害の発生等に伴う新たな地方債発行が想定されることから、地方債の償還に備える財源として、必要に応じて積み立てを行っていく。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662FF4B5-5F88-4098-9422-A58C7DDC6774}"/>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347669A4-1507-471E-B661-55E18C716A9A}"/>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E1D6E825-9DD9-44AB-89C4-4BBE417DB833}"/>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8AA1C1EC-2AAC-4BA6-8F51-468D07FF84C6}"/>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茨城県高萩市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FAF94D1-44E8-45B0-92FD-CDFA9290C04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2675F5D4-8CED-4F6D-BC35-5AA5E0EA5C4E}"/>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A5ECDA11-3D42-4F00-AC27-C0943E7A511D}"/>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98660AED-C415-4913-87DE-EF7B558CCF28}"/>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99CED063-FF10-43FF-94D6-91261A51EDB6}"/>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493BA98C-56E5-4D74-AE42-10541C0A889E}"/>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26,866
26,644
193.55
14,229,006
13,407,442
757,039
7,445,827
12,833,702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F98659B-C48F-4D2E-B5D5-9CB1DE9A4328}"/>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3F006C90-EDCB-4436-8F17-586B00C02E66}"/>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1DCC66-6ED2-449F-83D3-478A2A98D5F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31.9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72552DEA-49A5-4CDB-A30E-A8AA7333B108}"/>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E3B305E-B5C0-4944-9F53-F1CAC34E3504}"/>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7D99D36A-EE5C-4510-84E0-16A415ACFE32}"/>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8CCA6CE4-F540-41BE-A48D-5B9FB9F5AF0F}"/>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580E5A89-3FD9-4F98-B475-76F9219C6DE8}"/>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882F1D9B-904F-47BB-A0D9-91687A8FED1A}"/>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D44A1EE4-D4C2-4D7C-AF56-71806DC628CC}"/>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353CFBA1-61D9-4922-933F-9A9D4CF30B54}"/>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544C143E-7215-4893-864C-8A7FC1D0DB44}"/>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C505DA16-0BBA-4DE3-A2C6-008886B2BC8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BFC0BACD-545C-4D08-86DB-CC1A19DD2FD4}"/>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13A0974E-7FC8-4AA3-A05A-B7F3B69BD12E}"/>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CFF6CADD-0508-45DD-A5BB-E04ECF0FF10A}"/>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86FCB266-B16D-4591-9B00-312ABD3F89DB}"/>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C28F7973-9E69-4A68-ACA6-0D010AB3888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EFC31927-FE32-417C-9F26-BD64A8F51743}"/>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876B1AEF-2198-4C4C-8DC3-57960D776CAF}"/>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2D66C1FA-481F-4E18-B917-7249FD38BB7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78A2C570-1DB1-4B6D-A6F5-ED38265559CF}"/>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590DB64-5A52-4AA2-95AD-1BC87956878B}"/>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DEFDE6E0-1006-4104-95C0-EFD6BD036E43}"/>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41F4F694-4BF4-4C5E-8B05-250B0673EBB3}"/>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3B9EDD73-78C5-4DCD-8FEC-41310B7DDD19}"/>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3BB8F6E0-AA60-4BD7-97FE-6B22BD9A3532}"/>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631A5C3D-0B8B-4056-AA11-5347B22ABC7E}"/>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A151A65C-F154-4124-8BE4-D8FF14D996F5}"/>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39506E2D-D986-4178-B72E-1AABAEF3F4DB}"/>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92C6369F-F825-4CCC-A5FD-7E9C622E32E7}"/>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271B0EF1-938D-44EE-B93E-D3A3B2AF10F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12697D5C-89FB-4443-93AC-40404DAADDD8}"/>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A3A84203-2CDA-40A9-A719-445A9ECBA8DF}"/>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8F140A52-AF54-4469-903A-8616AD38A9E2}"/>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6FD38EB4-7096-4970-8BAD-D2FCD826F52F}"/>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1BC0F367-E375-49D3-9513-6FD83B346027}"/>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R4-R3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の単年度で比較すると、基準財政需要額は増、基準財政収入額についても市税等の増収により増となっている。基準財政需要額の増加幅より基準財政収入額の増加幅が大きいため、</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0.02</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ポイント上昇しているが、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か年平均でみると、</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R1</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年度（単年度</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0.61</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）が算出対象外となったことで</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0.01</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ポイント低下した。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高萩市の令和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年度の市税徴収率は、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99.3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高い徴収率を維持しているが、人口減少の影響により市税をはじめとした自主財源の減少が見込まれる一方で、高齢化のさらなる進行により社会保障費が増加していくことなどにより、財政力指数の低下傾向も続くものと見込まれることから、転入者の住宅取得支援補助など、子育て世帯を中心とした定住人口の増に必要な施策を行い、引き続き税収の確保による財政基盤の強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256A6A03-0D1D-41EB-AAE3-39EBF3512AD7}"/>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74FA649F-5B88-4AFB-84D9-A64DCCA3B34C}"/>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5A22F571-4228-4C65-9FCA-1D46EAF4EBE6}"/>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8D668A7F-1ED8-4A84-9F5E-E7B0F7004633}"/>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17F708A0-95FC-4107-88D9-FAD5D5A8C601}"/>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CE04ECD6-1439-4857-9E0A-2F7B7CEDE9ED}"/>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137D3EB1-2D27-4DCC-9471-C3A6E8F0FF5F}"/>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E540172F-4C68-4EAA-8010-A064CF59B914}"/>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1BF1BB17-B304-4A23-BDF3-859BECAC9CB2}"/>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8A8596A3-F8DF-488B-8A2F-08E36A7BD392}"/>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2B168952-10AF-41B0-AFE9-08E15909C4B7}"/>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64C1B5C5-BB6A-425B-BD05-CDE56830C85F}"/>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DF3B217F-74CD-4BE3-A809-6E3B658F7CC4}"/>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EACA1CE6-584A-43C4-89C4-2EFEE0E81F24}"/>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A9F7905-9F27-4CCD-9110-D92C6B55962D}"/>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44</xdr:row>
      <xdr:rowOff>64558</xdr:rowOff>
    </xdr:to>
    <xdr:cxnSp macro="">
      <xdr:nvCxnSpPr>
        <xdr:cNvPr id="64" name="直線コネクタ 63">
          <a:extLst>
            <a:ext uri="{FF2B5EF4-FFF2-40B4-BE49-F238E27FC236}">
              <a16:creationId xmlns:a16="http://schemas.microsoft.com/office/drawing/2014/main" id="{C3C844DD-A5E7-44E7-A77A-2000E7447BC3}"/>
            </a:ext>
          </a:extLst>
        </xdr:cNvPr>
        <xdr:cNvCxnSpPr/>
      </xdr:nvCxnSpPr>
      <xdr:spPr>
        <a:xfrm flipV="1">
          <a:off x="4953000" y="6180667"/>
          <a:ext cx="0" cy="14276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36635</xdr:rowOff>
    </xdr:from>
    <xdr:ext cx="762000" cy="259045"/>
    <xdr:sp macro="" textlink="">
      <xdr:nvSpPr>
        <xdr:cNvPr id="65" name="財政力最小値テキスト">
          <a:extLst>
            <a:ext uri="{FF2B5EF4-FFF2-40B4-BE49-F238E27FC236}">
              <a16:creationId xmlns:a16="http://schemas.microsoft.com/office/drawing/2014/main" id="{A6AF3B80-B800-4A81-9D66-C385C1059EEF}"/>
            </a:ext>
          </a:extLst>
        </xdr:cNvPr>
        <xdr:cNvSpPr txBox="1"/>
      </xdr:nvSpPr>
      <xdr:spPr>
        <a:xfrm>
          <a:off x="5041900" y="7580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64558</xdr:rowOff>
    </xdr:from>
    <xdr:to>
      <xdr:col>24</xdr:col>
      <xdr:colOff>12700</xdr:colOff>
      <xdr:row>44</xdr:row>
      <xdr:rowOff>64558</xdr:rowOff>
    </xdr:to>
    <xdr:cxnSp macro="">
      <xdr:nvCxnSpPr>
        <xdr:cNvPr id="66" name="直線コネクタ 65">
          <a:extLst>
            <a:ext uri="{FF2B5EF4-FFF2-40B4-BE49-F238E27FC236}">
              <a16:creationId xmlns:a16="http://schemas.microsoft.com/office/drawing/2014/main" id="{6EC4D5C3-965F-4BB2-9A08-61A016675DD4}"/>
            </a:ext>
          </a:extLst>
        </xdr:cNvPr>
        <xdr:cNvCxnSpPr/>
      </xdr:nvCxnSpPr>
      <xdr:spPr>
        <a:xfrm>
          <a:off x="4864100" y="7608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7" name="財政力最大値テキスト">
          <a:extLst>
            <a:ext uri="{FF2B5EF4-FFF2-40B4-BE49-F238E27FC236}">
              <a16:creationId xmlns:a16="http://schemas.microsoft.com/office/drawing/2014/main" id="{32A29FBA-BE35-4222-9D17-50748785EFB7}"/>
            </a:ext>
          </a:extLst>
        </xdr:cNvPr>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8" name="直線コネクタ 67">
          <a:extLst>
            <a:ext uri="{FF2B5EF4-FFF2-40B4-BE49-F238E27FC236}">
              <a16:creationId xmlns:a16="http://schemas.microsoft.com/office/drawing/2014/main" id="{6D5895F8-A7C8-4664-B88C-1D8B0D1B1780}"/>
            </a:ext>
          </a:extLst>
        </xdr:cNvPr>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147108</xdr:rowOff>
    </xdr:from>
    <xdr:to>
      <xdr:col>23</xdr:col>
      <xdr:colOff>133350</xdr:colOff>
      <xdr:row>40</xdr:row>
      <xdr:rowOff>167217</xdr:rowOff>
    </xdr:to>
    <xdr:cxnSp macro="">
      <xdr:nvCxnSpPr>
        <xdr:cNvPr id="69" name="直線コネクタ 68">
          <a:extLst>
            <a:ext uri="{FF2B5EF4-FFF2-40B4-BE49-F238E27FC236}">
              <a16:creationId xmlns:a16="http://schemas.microsoft.com/office/drawing/2014/main" id="{6E8F0731-8A34-4E05-8B51-56456197DE4A}"/>
            </a:ext>
          </a:extLst>
        </xdr:cNvPr>
        <xdr:cNvCxnSpPr/>
      </xdr:nvCxnSpPr>
      <xdr:spPr>
        <a:xfrm>
          <a:off x="4114800" y="7005108"/>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148819</xdr:rowOff>
    </xdr:from>
    <xdr:ext cx="762000" cy="259045"/>
    <xdr:sp macro="" textlink="">
      <xdr:nvSpPr>
        <xdr:cNvPr id="70" name="財政力平均値テキスト">
          <a:extLst>
            <a:ext uri="{FF2B5EF4-FFF2-40B4-BE49-F238E27FC236}">
              <a16:creationId xmlns:a16="http://schemas.microsoft.com/office/drawing/2014/main" id="{61C18464-CA72-4178-9C3D-5FD0497B03C0}"/>
            </a:ext>
          </a:extLst>
        </xdr:cNvPr>
        <xdr:cNvSpPr txBox="1"/>
      </xdr:nvSpPr>
      <xdr:spPr>
        <a:xfrm>
          <a:off x="5041900" y="70068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5292</xdr:rowOff>
    </xdr:from>
    <xdr:to>
      <xdr:col>23</xdr:col>
      <xdr:colOff>184150</xdr:colOff>
      <xdr:row>41</xdr:row>
      <xdr:rowOff>106892</xdr:rowOff>
    </xdr:to>
    <xdr:sp macro="" textlink="">
      <xdr:nvSpPr>
        <xdr:cNvPr id="71" name="フローチャート: 判断 70">
          <a:extLst>
            <a:ext uri="{FF2B5EF4-FFF2-40B4-BE49-F238E27FC236}">
              <a16:creationId xmlns:a16="http://schemas.microsoft.com/office/drawing/2014/main" id="{AFD41DA7-3CDD-46A0-A712-867B36B7F086}"/>
            </a:ext>
          </a:extLst>
        </xdr:cNvPr>
        <xdr:cNvSpPr/>
      </xdr:nvSpPr>
      <xdr:spPr>
        <a:xfrm>
          <a:off x="49022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106892</xdr:rowOff>
    </xdr:from>
    <xdr:to>
      <xdr:col>19</xdr:col>
      <xdr:colOff>133350</xdr:colOff>
      <xdr:row>40</xdr:row>
      <xdr:rowOff>147108</xdr:rowOff>
    </xdr:to>
    <xdr:cxnSp macro="">
      <xdr:nvCxnSpPr>
        <xdr:cNvPr id="72" name="直線コネクタ 71">
          <a:extLst>
            <a:ext uri="{FF2B5EF4-FFF2-40B4-BE49-F238E27FC236}">
              <a16:creationId xmlns:a16="http://schemas.microsoft.com/office/drawing/2014/main" id="{7C0B10B7-6A75-4E4A-906B-D3B488876D89}"/>
            </a:ext>
          </a:extLst>
        </xdr:cNvPr>
        <xdr:cNvCxnSpPr/>
      </xdr:nvCxnSpPr>
      <xdr:spPr>
        <a:xfrm>
          <a:off x="3225800" y="6964892"/>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156633</xdr:rowOff>
    </xdr:from>
    <xdr:to>
      <xdr:col>19</xdr:col>
      <xdr:colOff>184150</xdr:colOff>
      <xdr:row>41</xdr:row>
      <xdr:rowOff>86783</xdr:rowOff>
    </xdr:to>
    <xdr:sp macro="" textlink="">
      <xdr:nvSpPr>
        <xdr:cNvPr id="73" name="フローチャート: 判断 72">
          <a:extLst>
            <a:ext uri="{FF2B5EF4-FFF2-40B4-BE49-F238E27FC236}">
              <a16:creationId xmlns:a16="http://schemas.microsoft.com/office/drawing/2014/main" id="{1F95DBBD-16D2-4E45-9B62-63DBB05A360B}"/>
            </a:ext>
          </a:extLst>
        </xdr:cNvPr>
        <xdr:cNvSpPr/>
      </xdr:nvSpPr>
      <xdr:spPr>
        <a:xfrm>
          <a:off x="4064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71560</xdr:rowOff>
    </xdr:from>
    <xdr:ext cx="736600" cy="259045"/>
    <xdr:sp macro="" textlink="">
      <xdr:nvSpPr>
        <xdr:cNvPr id="74" name="テキスト ボックス 73">
          <a:extLst>
            <a:ext uri="{FF2B5EF4-FFF2-40B4-BE49-F238E27FC236}">
              <a16:creationId xmlns:a16="http://schemas.microsoft.com/office/drawing/2014/main" id="{A1D99E46-2D7C-4947-AC8C-86C03604E2E7}"/>
            </a:ext>
          </a:extLst>
        </xdr:cNvPr>
        <xdr:cNvSpPr txBox="1"/>
      </xdr:nvSpPr>
      <xdr:spPr>
        <a:xfrm>
          <a:off x="3733800" y="71010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106892</xdr:rowOff>
    </xdr:from>
    <xdr:to>
      <xdr:col>15</xdr:col>
      <xdr:colOff>82550</xdr:colOff>
      <xdr:row>40</xdr:row>
      <xdr:rowOff>106892</xdr:rowOff>
    </xdr:to>
    <xdr:cxnSp macro="">
      <xdr:nvCxnSpPr>
        <xdr:cNvPr id="75" name="直線コネクタ 74">
          <a:extLst>
            <a:ext uri="{FF2B5EF4-FFF2-40B4-BE49-F238E27FC236}">
              <a16:creationId xmlns:a16="http://schemas.microsoft.com/office/drawing/2014/main" id="{016E36A7-70B6-4632-A865-A5DE531A6629}"/>
            </a:ext>
          </a:extLst>
        </xdr:cNvPr>
        <xdr:cNvCxnSpPr/>
      </xdr:nvCxnSpPr>
      <xdr:spPr>
        <a:xfrm>
          <a:off x="2336800" y="69648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136525</xdr:rowOff>
    </xdr:from>
    <xdr:to>
      <xdr:col>15</xdr:col>
      <xdr:colOff>133350</xdr:colOff>
      <xdr:row>41</xdr:row>
      <xdr:rowOff>66675</xdr:rowOff>
    </xdr:to>
    <xdr:sp macro="" textlink="">
      <xdr:nvSpPr>
        <xdr:cNvPr id="76" name="フローチャート: 判断 75">
          <a:extLst>
            <a:ext uri="{FF2B5EF4-FFF2-40B4-BE49-F238E27FC236}">
              <a16:creationId xmlns:a16="http://schemas.microsoft.com/office/drawing/2014/main" id="{CD85D738-9358-4AFF-87D5-5C390C2C48FE}"/>
            </a:ext>
          </a:extLst>
        </xdr:cNvPr>
        <xdr:cNvSpPr/>
      </xdr:nvSpPr>
      <xdr:spPr>
        <a:xfrm>
          <a:off x="3175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51452</xdr:rowOff>
    </xdr:from>
    <xdr:ext cx="762000" cy="259045"/>
    <xdr:sp macro="" textlink="">
      <xdr:nvSpPr>
        <xdr:cNvPr id="77" name="テキスト ボックス 76">
          <a:extLst>
            <a:ext uri="{FF2B5EF4-FFF2-40B4-BE49-F238E27FC236}">
              <a16:creationId xmlns:a16="http://schemas.microsoft.com/office/drawing/2014/main" id="{6D3BEF06-01CD-49C8-90D4-165432A34E0C}"/>
            </a:ext>
          </a:extLst>
        </xdr:cNvPr>
        <xdr:cNvSpPr txBox="1"/>
      </xdr:nvSpPr>
      <xdr:spPr>
        <a:xfrm>
          <a:off x="2844800" y="70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106892</xdr:rowOff>
    </xdr:from>
    <xdr:to>
      <xdr:col>11</xdr:col>
      <xdr:colOff>31750</xdr:colOff>
      <xdr:row>40</xdr:row>
      <xdr:rowOff>106892</xdr:rowOff>
    </xdr:to>
    <xdr:cxnSp macro="">
      <xdr:nvCxnSpPr>
        <xdr:cNvPr id="78" name="直線コネクタ 77">
          <a:extLst>
            <a:ext uri="{FF2B5EF4-FFF2-40B4-BE49-F238E27FC236}">
              <a16:creationId xmlns:a16="http://schemas.microsoft.com/office/drawing/2014/main" id="{8E40F95E-7C4D-4A97-84FF-82978C968978}"/>
            </a:ext>
          </a:extLst>
        </xdr:cNvPr>
        <xdr:cNvCxnSpPr/>
      </xdr:nvCxnSpPr>
      <xdr:spPr>
        <a:xfrm>
          <a:off x="1447800" y="69648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136525</xdr:rowOff>
    </xdr:from>
    <xdr:to>
      <xdr:col>11</xdr:col>
      <xdr:colOff>82550</xdr:colOff>
      <xdr:row>41</xdr:row>
      <xdr:rowOff>66675</xdr:rowOff>
    </xdr:to>
    <xdr:sp macro="" textlink="">
      <xdr:nvSpPr>
        <xdr:cNvPr id="79" name="フローチャート: 判断 78">
          <a:extLst>
            <a:ext uri="{FF2B5EF4-FFF2-40B4-BE49-F238E27FC236}">
              <a16:creationId xmlns:a16="http://schemas.microsoft.com/office/drawing/2014/main" id="{C827F122-31AB-490F-98FD-A5EFA5A6F886}"/>
            </a:ext>
          </a:extLst>
        </xdr:cNvPr>
        <xdr:cNvSpPr/>
      </xdr:nvSpPr>
      <xdr:spPr>
        <a:xfrm>
          <a:off x="2286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51452</xdr:rowOff>
    </xdr:from>
    <xdr:ext cx="762000" cy="259045"/>
    <xdr:sp macro="" textlink="">
      <xdr:nvSpPr>
        <xdr:cNvPr id="80" name="テキスト ボックス 79">
          <a:extLst>
            <a:ext uri="{FF2B5EF4-FFF2-40B4-BE49-F238E27FC236}">
              <a16:creationId xmlns:a16="http://schemas.microsoft.com/office/drawing/2014/main" id="{FDE1B8F4-4C01-458B-A6C2-7270FBF2AA52}"/>
            </a:ext>
          </a:extLst>
        </xdr:cNvPr>
        <xdr:cNvSpPr txBox="1"/>
      </xdr:nvSpPr>
      <xdr:spPr>
        <a:xfrm>
          <a:off x="1955800" y="70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116417</xdr:rowOff>
    </xdr:from>
    <xdr:to>
      <xdr:col>7</xdr:col>
      <xdr:colOff>31750</xdr:colOff>
      <xdr:row>41</xdr:row>
      <xdr:rowOff>46567</xdr:rowOff>
    </xdr:to>
    <xdr:sp macro="" textlink="">
      <xdr:nvSpPr>
        <xdr:cNvPr id="81" name="フローチャート: 判断 80">
          <a:extLst>
            <a:ext uri="{FF2B5EF4-FFF2-40B4-BE49-F238E27FC236}">
              <a16:creationId xmlns:a16="http://schemas.microsoft.com/office/drawing/2014/main" id="{B8A98B06-791D-4C9E-9291-27F2309F41FE}"/>
            </a:ext>
          </a:extLst>
        </xdr:cNvPr>
        <xdr:cNvSpPr/>
      </xdr:nvSpPr>
      <xdr:spPr>
        <a:xfrm>
          <a:off x="1397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31344</xdr:rowOff>
    </xdr:from>
    <xdr:ext cx="762000" cy="259045"/>
    <xdr:sp macro="" textlink="">
      <xdr:nvSpPr>
        <xdr:cNvPr id="82" name="テキスト ボックス 81">
          <a:extLst>
            <a:ext uri="{FF2B5EF4-FFF2-40B4-BE49-F238E27FC236}">
              <a16:creationId xmlns:a16="http://schemas.microsoft.com/office/drawing/2014/main" id="{C5DDB85E-178F-4BC3-82D3-A8ADAD258F2A}"/>
            </a:ext>
          </a:extLst>
        </xdr:cNvPr>
        <xdr:cNvSpPr txBox="1"/>
      </xdr:nvSpPr>
      <xdr:spPr>
        <a:xfrm>
          <a:off x="1066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7D5B9C81-5889-411C-BB7F-9B5169C90BDF}"/>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7ACDED04-D881-4ED6-AB12-77E0FF4DC5A6}"/>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2654159D-2E7A-47CF-B892-045B558DEAA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78220BB0-7A4D-4191-B849-8DA7D5C9CD13}"/>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876A8361-67E4-42B4-83FC-E8F9CB705E36}"/>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116417</xdr:rowOff>
    </xdr:from>
    <xdr:to>
      <xdr:col>23</xdr:col>
      <xdr:colOff>184150</xdr:colOff>
      <xdr:row>41</xdr:row>
      <xdr:rowOff>46567</xdr:rowOff>
    </xdr:to>
    <xdr:sp macro="" textlink="">
      <xdr:nvSpPr>
        <xdr:cNvPr id="88" name="楕円 87">
          <a:extLst>
            <a:ext uri="{FF2B5EF4-FFF2-40B4-BE49-F238E27FC236}">
              <a16:creationId xmlns:a16="http://schemas.microsoft.com/office/drawing/2014/main" id="{FB5533EA-4CE9-4AAB-8BCC-0BB3A74F9315}"/>
            </a:ext>
          </a:extLst>
        </xdr:cNvPr>
        <xdr:cNvSpPr/>
      </xdr:nvSpPr>
      <xdr:spPr>
        <a:xfrm>
          <a:off x="49022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132944</xdr:rowOff>
    </xdr:from>
    <xdr:ext cx="762000" cy="259045"/>
    <xdr:sp macro="" textlink="">
      <xdr:nvSpPr>
        <xdr:cNvPr id="89" name="財政力該当値テキスト">
          <a:extLst>
            <a:ext uri="{FF2B5EF4-FFF2-40B4-BE49-F238E27FC236}">
              <a16:creationId xmlns:a16="http://schemas.microsoft.com/office/drawing/2014/main" id="{6526D985-6611-48C7-9427-7554567AA955}"/>
            </a:ext>
          </a:extLst>
        </xdr:cNvPr>
        <xdr:cNvSpPr txBox="1"/>
      </xdr:nvSpPr>
      <xdr:spPr>
        <a:xfrm>
          <a:off x="5041900" y="681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96308</xdr:rowOff>
    </xdr:from>
    <xdr:to>
      <xdr:col>19</xdr:col>
      <xdr:colOff>184150</xdr:colOff>
      <xdr:row>41</xdr:row>
      <xdr:rowOff>26458</xdr:rowOff>
    </xdr:to>
    <xdr:sp macro="" textlink="">
      <xdr:nvSpPr>
        <xdr:cNvPr id="90" name="楕円 89">
          <a:extLst>
            <a:ext uri="{FF2B5EF4-FFF2-40B4-BE49-F238E27FC236}">
              <a16:creationId xmlns:a16="http://schemas.microsoft.com/office/drawing/2014/main" id="{24343DC4-5442-4BF2-8624-0C5E56985D69}"/>
            </a:ext>
          </a:extLst>
        </xdr:cNvPr>
        <xdr:cNvSpPr/>
      </xdr:nvSpPr>
      <xdr:spPr>
        <a:xfrm>
          <a:off x="4064000" y="695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36635</xdr:rowOff>
    </xdr:from>
    <xdr:ext cx="736600" cy="259045"/>
    <xdr:sp macro="" textlink="">
      <xdr:nvSpPr>
        <xdr:cNvPr id="91" name="テキスト ボックス 90">
          <a:extLst>
            <a:ext uri="{FF2B5EF4-FFF2-40B4-BE49-F238E27FC236}">
              <a16:creationId xmlns:a16="http://schemas.microsoft.com/office/drawing/2014/main" id="{722A497A-CBAF-49E3-8541-2D545A4A3962}"/>
            </a:ext>
          </a:extLst>
        </xdr:cNvPr>
        <xdr:cNvSpPr txBox="1"/>
      </xdr:nvSpPr>
      <xdr:spPr>
        <a:xfrm>
          <a:off x="3733800" y="67231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56092</xdr:rowOff>
    </xdr:from>
    <xdr:to>
      <xdr:col>15</xdr:col>
      <xdr:colOff>133350</xdr:colOff>
      <xdr:row>40</xdr:row>
      <xdr:rowOff>157692</xdr:rowOff>
    </xdr:to>
    <xdr:sp macro="" textlink="">
      <xdr:nvSpPr>
        <xdr:cNvPr id="92" name="楕円 91">
          <a:extLst>
            <a:ext uri="{FF2B5EF4-FFF2-40B4-BE49-F238E27FC236}">
              <a16:creationId xmlns:a16="http://schemas.microsoft.com/office/drawing/2014/main" id="{2273B686-74D5-4DEC-A006-D8543B586BCB}"/>
            </a:ext>
          </a:extLst>
        </xdr:cNvPr>
        <xdr:cNvSpPr/>
      </xdr:nvSpPr>
      <xdr:spPr>
        <a:xfrm>
          <a:off x="3175000" y="691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167869</xdr:rowOff>
    </xdr:from>
    <xdr:ext cx="762000" cy="259045"/>
    <xdr:sp macro="" textlink="">
      <xdr:nvSpPr>
        <xdr:cNvPr id="93" name="テキスト ボックス 92">
          <a:extLst>
            <a:ext uri="{FF2B5EF4-FFF2-40B4-BE49-F238E27FC236}">
              <a16:creationId xmlns:a16="http://schemas.microsoft.com/office/drawing/2014/main" id="{9D219424-BC4D-4FCD-B3C8-0EC112D7873C}"/>
            </a:ext>
          </a:extLst>
        </xdr:cNvPr>
        <xdr:cNvSpPr txBox="1"/>
      </xdr:nvSpPr>
      <xdr:spPr>
        <a:xfrm>
          <a:off x="2844800" y="6682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56092</xdr:rowOff>
    </xdr:from>
    <xdr:to>
      <xdr:col>11</xdr:col>
      <xdr:colOff>82550</xdr:colOff>
      <xdr:row>40</xdr:row>
      <xdr:rowOff>157692</xdr:rowOff>
    </xdr:to>
    <xdr:sp macro="" textlink="">
      <xdr:nvSpPr>
        <xdr:cNvPr id="94" name="楕円 93">
          <a:extLst>
            <a:ext uri="{FF2B5EF4-FFF2-40B4-BE49-F238E27FC236}">
              <a16:creationId xmlns:a16="http://schemas.microsoft.com/office/drawing/2014/main" id="{6D107651-0403-43AE-AF00-076B91FF37BE}"/>
            </a:ext>
          </a:extLst>
        </xdr:cNvPr>
        <xdr:cNvSpPr/>
      </xdr:nvSpPr>
      <xdr:spPr>
        <a:xfrm>
          <a:off x="2286000" y="691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167869</xdr:rowOff>
    </xdr:from>
    <xdr:ext cx="762000" cy="259045"/>
    <xdr:sp macro="" textlink="">
      <xdr:nvSpPr>
        <xdr:cNvPr id="95" name="テキスト ボックス 94">
          <a:extLst>
            <a:ext uri="{FF2B5EF4-FFF2-40B4-BE49-F238E27FC236}">
              <a16:creationId xmlns:a16="http://schemas.microsoft.com/office/drawing/2014/main" id="{A67F3C7E-6582-4680-B36B-1799D5008513}"/>
            </a:ext>
          </a:extLst>
        </xdr:cNvPr>
        <xdr:cNvSpPr txBox="1"/>
      </xdr:nvSpPr>
      <xdr:spPr>
        <a:xfrm>
          <a:off x="1955800" y="6682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56092</xdr:rowOff>
    </xdr:from>
    <xdr:to>
      <xdr:col>7</xdr:col>
      <xdr:colOff>31750</xdr:colOff>
      <xdr:row>40</xdr:row>
      <xdr:rowOff>157692</xdr:rowOff>
    </xdr:to>
    <xdr:sp macro="" textlink="">
      <xdr:nvSpPr>
        <xdr:cNvPr id="96" name="楕円 95">
          <a:extLst>
            <a:ext uri="{FF2B5EF4-FFF2-40B4-BE49-F238E27FC236}">
              <a16:creationId xmlns:a16="http://schemas.microsoft.com/office/drawing/2014/main" id="{E84BB7A8-7AB1-46FC-9B03-929843D5E3B7}"/>
            </a:ext>
          </a:extLst>
        </xdr:cNvPr>
        <xdr:cNvSpPr/>
      </xdr:nvSpPr>
      <xdr:spPr>
        <a:xfrm>
          <a:off x="1397000" y="691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167869</xdr:rowOff>
    </xdr:from>
    <xdr:ext cx="762000" cy="259045"/>
    <xdr:sp macro="" textlink="">
      <xdr:nvSpPr>
        <xdr:cNvPr id="97" name="テキスト ボックス 96">
          <a:extLst>
            <a:ext uri="{FF2B5EF4-FFF2-40B4-BE49-F238E27FC236}">
              <a16:creationId xmlns:a16="http://schemas.microsoft.com/office/drawing/2014/main" id="{A8443195-F8CE-4811-B8F5-83142BE6BB53}"/>
            </a:ext>
          </a:extLst>
        </xdr:cNvPr>
        <xdr:cNvSpPr txBox="1"/>
      </xdr:nvSpPr>
      <xdr:spPr>
        <a:xfrm>
          <a:off x="1066800" y="6682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89E2834C-0088-4E87-A757-81739009B865}"/>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BC3E0096-DEF8-405A-8654-57D9ADC22361}"/>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4CA839CB-DACA-4388-9C04-23B9B529C08B}"/>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5692DDE4-C10E-4888-89F0-6659A36EAB0D}"/>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50271389-B6EB-4F2B-A941-363ADE238524}"/>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E665152D-F3A1-4AA7-80ED-F5B10D6F7365}"/>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9D1EF707-06FF-42BF-928C-F73CA1095491}"/>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23566A6-93DA-4654-8BD6-1190E1E35B4E}"/>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3BFE0AD8-7B86-475E-AF73-A42379767D12}"/>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6D483CC2-AE01-4883-B8B2-9CA57B2E8D8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BDF3F52F-EFA9-41FA-AAC7-77E6E27DDA6D}"/>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175B501-6DF8-4B58-B048-54A350F5E698}"/>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67D91723-0996-45BF-A0CD-4A285EC1DE69}"/>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年度は、歳出において認定こども園施設型給付費</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138</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百万円増等により経常経費充当一財等が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218</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百万円増となったこと、また、歳入において普通交付税等の経常一財や臨時財政対策債が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371</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百万円減となったことから、経常収支比率は前年度比</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ポイント増となる</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92.7</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ポイントとなった。類似団体内平均値との比較においても、令和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ポイント下回っていたが、令和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2.1</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ポイント上回る結果となった。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現在北茨城市と広域で進めているごみ処理施設整備事業に多額の負担金を要することや、公共施設の更新等に伴い新たな地方債発行が想定されることなどから、数値の上昇も見込まれるため、限られた財源の中で施策を重点化し、効率的・効果的な事業執行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F6724B36-D026-47DA-BAF2-AA7FB9377552}"/>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2DFFCC33-E604-457D-A086-7C6ED6B2EA87}"/>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C638067-1817-4137-A024-40969C222D7A}"/>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EA726835-FB2A-4D50-A528-C00BC807EB45}"/>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45326D44-B7F7-432A-91F7-25A5A15ADDF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F27AF7A6-37C8-4292-91D7-646494BAEDC5}"/>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4C053A01-4BE0-4536-AC6A-4525A62261C2}"/>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EF3026B9-3358-4905-AB4A-BE4D16650C5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C1877ACB-FE14-4C6C-8783-155D94E0052F}"/>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F446F963-A4D8-4A1C-8638-E6DDBC791A16}"/>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72D54BDF-3901-499D-932A-BD87DA36327E}"/>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E685E165-E6AF-4861-927D-BBAC69B212AC}"/>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2BAE22D-227D-4660-BB6E-9C4ED44DFE67}"/>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DBD6E91F-15AE-48E7-906E-D04E3A97DBCF}"/>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FE2D298E-BA30-4C3A-83F5-2DB174E7E1DA}"/>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1154DFF7-856A-4AF6-9B55-4CF5B4050265}"/>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46567</xdr:rowOff>
    </xdr:from>
    <xdr:to>
      <xdr:col>23</xdr:col>
      <xdr:colOff>133350</xdr:colOff>
      <xdr:row>67</xdr:row>
      <xdr:rowOff>63923</xdr:rowOff>
    </xdr:to>
    <xdr:cxnSp macro="">
      <xdr:nvCxnSpPr>
        <xdr:cNvPr id="127" name="直線コネクタ 126">
          <a:extLst>
            <a:ext uri="{FF2B5EF4-FFF2-40B4-BE49-F238E27FC236}">
              <a16:creationId xmlns:a16="http://schemas.microsoft.com/office/drawing/2014/main" id="{D026ADD6-AF83-49B2-BD28-96D6B7D1D581}"/>
            </a:ext>
          </a:extLst>
        </xdr:cNvPr>
        <xdr:cNvCxnSpPr/>
      </xdr:nvCxnSpPr>
      <xdr:spPr>
        <a:xfrm flipV="1">
          <a:off x="4953000" y="9990667"/>
          <a:ext cx="0" cy="15604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36000</xdr:rowOff>
    </xdr:from>
    <xdr:ext cx="762000" cy="259045"/>
    <xdr:sp macro="" textlink="">
      <xdr:nvSpPr>
        <xdr:cNvPr id="128" name="財政構造の弾力性最小値テキスト">
          <a:extLst>
            <a:ext uri="{FF2B5EF4-FFF2-40B4-BE49-F238E27FC236}">
              <a16:creationId xmlns:a16="http://schemas.microsoft.com/office/drawing/2014/main" id="{1045AB04-7FAB-4362-ABD3-A3D6665234A6}"/>
            </a:ext>
          </a:extLst>
        </xdr:cNvPr>
        <xdr:cNvSpPr txBox="1"/>
      </xdr:nvSpPr>
      <xdr:spPr>
        <a:xfrm>
          <a:off x="5041900" y="1152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63923</xdr:rowOff>
    </xdr:from>
    <xdr:to>
      <xdr:col>24</xdr:col>
      <xdr:colOff>12700</xdr:colOff>
      <xdr:row>67</xdr:row>
      <xdr:rowOff>63923</xdr:rowOff>
    </xdr:to>
    <xdr:cxnSp macro="">
      <xdr:nvCxnSpPr>
        <xdr:cNvPr id="129" name="直線コネクタ 128">
          <a:extLst>
            <a:ext uri="{FF2B5EF4-FFF2-40B4-BE49-F238E27FC236}">
              <a16:creationId xmlns:a16="http://schemas.microsoft.com/office/drawing/2014/main" id="{0834313B-A914-475D-A5D7-C712618A1BCC}"/>
            </a:ext>
          </a:extLst>
        </xdr:cNvPr>
        <xdr:cNvCxnSpPr/>
      </xdr:nvCxnSpPr>
      <xdr:spPr>
        <a:xfrm>
          <a:off x="4864100" y="1155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132944</xdr:rowOff>
    </xdr:from>
    <xdr:ext cx="762000" cy="259045"/>
    <xdr:sp macro="" textlink="">
      <xdr:nvSpPr>
        <xdr:cNvPr id="130" name="財政構造の弾力性最大値テキスト">
          <a:extLst>
            <a:ext uri="{FF2B5EF4-FFF2-40B4-BE49-F238E27FC236}">
              <a16:creationId xmlns:a16="http://schemas.microsoft.com/office/drawing/2014/main" id="{CD8FD7EB-3477-49A1-BB65-17EEAABF18D2}"/>
            </a:ext>
          </a:extLst>
        </xdr:cNvPr>
        <xdr:cNvSpPr txBox="1"/>
      </xdr:nvSpPr>
      <xdr:spPr>
        <a:xfrm>
          <a:off x="5041900" y="973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46567</xdr:rowOff>
    </xdr:from>
    <xdr:to>
      <xdr:col>24</xdr:col>
      <xdr:colOff>12700</xdr:colOff>
      <xdr:row>58</xdr:row>
      <xdr:rowOff>46567</xdr:rowOff>
    </xdr:to>
    <xdr:cxnSp macro="">
      <xdr:nvCxnSpPr>
        <xdr:cNvPr id="131" name="直線コネクタ 130">
          <a:extLst>
            <a:ext uri="{FF2B5EF4-FFF2-40B4-BE49-F238E27FC236}">
              <a16:creationId xmlns:a16="http://schemas.microsoft.com/office/drawing/2014/main" id="{90DD4281-3325-4665-A099-669F8EDFE71A}"/>
            </a:ext>
          </a:extLst>
        </xdr:cNvPr>
        <xdr:cNvCxnSpPr/>
      </xdr:nvCxnSpPr>
      <xdr:spPr>
        <a:xfrm>
          <a:off x="4864100" y="999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162137</xdr:rowOff>
    </xdr:from>
    <xdr:to>
      <xdr:col>23</xdr:col>
      <xdr:colOff>133350</xdr:colOff>
      <xdr:row>64</xdr:row>
      <xdr:rowOff>39370</xdr:rowOff>
    </xdr:to>
    <xdr:cxnSp macro="">
      <xdr:nvCxnSpPr>
        <xdr:cNvPr id="132" name="直線コネクタ 131">
          <a:extLst>
            <a:ext uri="{FF2B5EF4-FFF2-40B4-BE49-F238E27FC236}">
              <a16:creationId xmlns:a16="http://schemas.microsoft.com/office/drawing/2014/main" id="{8B50BCEF-C8E9-4BAF-A256-870B4BE0BA1D}"/>
            </a:ext>
          </a:extLst>
        </xdr:cNvPr>
        <xdr:cNvCxnSpPr/>
      </xdr:nvCxnSpPr>
      <xdr:spPr>
        <a:xfrm>
          <a:off x="4114800" y="10449137"/>
          <a:ext cx="838200" cy="563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7637</xdr:rowOff>
    </xdr:from>
    <xdr:ext cx="762000" cy="259045"/>
    <xdr:sp macro="" textlink="">
      <xdr:nvSpPr>
        <xdr:cNvPr id="133" name="財政構造の弾力性平均値テキスト">
          <a:extLst>
            <a:ext uri="{FF2B5EF4-FFF2-40B4-BE49-F238E27FC236}">
              <a16:creationId xmlns:a16="http://schemas.microsoft.com/office/drawing/2014/main" id="{7853401B-84D1-4F49-8CE9-ACC7D2C111B6}"/>
            </a:ext>
          </a:extLst>
        </xdr:cNvPr>
        <xdr:cNvSpPr txBox="1"/>
      </xdr:nvSpPr>
      <xdr:spPr>
        <a:xfrm>
          <a:off x="5041900" y="10637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162560</xdr:rowOff>
    </xdr:from>
    <xdr:to>
      <xdr:col>23</xdr:col>
      <xdr:colOff>184150</xdr:colOff>
      <xdr:row>63</xdr:row>
      <xdr:rowOff>92710</xdr:rowOff>
    </xdr:to>
    <xdr:sp macro="" textlink="">
      <xdr:nvSpPr>
        <xdr:cNvPr id="134" name="フローチャート: 判断 133">
          <a:extLst>
            <a:ext uri="{FF2B5EF4-FFF2-40B4-BE49-F238E27FC236}">
              <a16:creationId xmlns:a16="http://schemas.microsoft.com/office/drawing/2014/main" id="{51B0D963-91FF-4639-A6DD-104D20991ED1}"/>
            </a:ext>
          </a:extLst>
        </xdr:cNvPr>
        <xdr:cNvSpPr/>
      </xdr:nvSpPr>
      <xdr:spPr>
        <a:xfrm>
          <a:off x="49022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162137</xdr:rowOff>
    </xdr:from>
    <xdr:to>
      <xdr:col>19</xdr:col>
      <xdr:colOff>133350</xdr:colOff>
      <xdr:row>65</xdr:row>
      <xdr:rowOff>36830</xdr:rowOff>
    </xdr:to>
    <xdr:cxnSp macro="">
      <xdr:nvCxnSpPr>
        <xdr:cNvPr id="135" name="直線コネクタ 134">
          <a:extLst>
            <a:ext uri="{FF2B5EF4-FFF2-40B4-BE49-F238E27FC236}">
              <a16:creationId xmlns:a16="http://schemas.microsoft.com/office/drawing/2014/main" id="{E557E341-E5F8-4054-AE61-9B745D20A6EA}"/>
            </a:ext>
          </a:extLst>
        </xdr:cNvPr>
        <xdr:cNvCxnSpPr/>
      </xdr:nvCxnSpPr>
      <xdr:spPr>
        <a:xfrm flipV="1">
          <a:off x="3225800" y="10449137"/>
          <a:ext cx="889000" cy="731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44450</xdr:rowOff>
    </xdr:from>
    <xdr:to>
      <xdr:col>19</xdr:col>
      <xdr:colOff>184150</xdr:colOff>
      <xdr:row>61</xdr:row>
      <xdr:rowOff>146050</xdr:rowOff>
    </xdr:to>
    <xdr:sp macro="" textlink="">
      <xdr:nvSpPr>
        <xdr:cNvPr id="136" name="フローチャート: 判断 135">
          <a:extLst>
            <a:ext uri="{FF2B5EF4-FFF2-40B4-BE49-F238E27FC236}">
              <a16:creationId xmlns:a16="http://schemas.microsoft.com/office/drawing/2014/main" id="{EE68A640-9F8B-4ABA-BDB0-685D351D049B}"/>
            </a:ext>
          </a:extLst>
        </xdr:cNvPr>
        <xdr:cNvSpPr/>
      </xdr:nvSpPr>
      <xdr:spPr>
        <a:xfrm>
          <a:off x="40640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130827</xdr:rowOff>
    </xdr:from>
    <xdr:ext cx="736600" cy="259045"/>
    <xdr:sp macro="" textlink="">
      <xdr:nvSpPr>
        <xdr:cNvPr id="137" name="テキスト ボックス 136">
          <a:extLst>
            <a:ext uri="{FF2B5EF4-FFF2-40B4-BE49-F238E27FC236}">
              <a16:creationId xmlns:a16="http://schemas.microsoft.com/office/drawing/2014/main" id="{BB8BCE26-F570-488E-A4E7-AE751AF1D8D7}"/>
            </a:ext>
          </a:extLst>
        </xdr:cNvPr>
        <xdr:cNvSpPr txBox="1"/>
      </xdr:nvSpPr>
      <xdr:spPr>
        <a:xfrm>
          <a:off x="3733800" y="1058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36830</xdr:rowOff>
    </xdr:from>
    <xdr:to>
      <xdr:col>15</xdr:col>
      <xdr:colOff>82550</xdr:colOff>
      <xdr:row>66</xdr:row>
      <xdr:rowOff>82550</xdr:rowOff>
    </xdr:to>
    <xdr:cxnSp macro="">
      <xdr:nvCxnSpPr>
        <xdr:cNvPr id="138" name="直線コネクタ 137">
          <a:extLst>
            <a:ext uri="{FF2B5EF4-FFF2-40B4-BE49-F238E27FC236}">
              <a16:creationId xmlns:a16="http://schemas.microsoft.com/office/drawing/2014/main" id="{BEA0DAF2-7EC7-474A-9F91-BB5DD2FF7E74}"/>
            </a:ext>
          </a:extLst>
        </xdr:cNvPr>
        <xdr:cNvCxnSpPr/>
      </xdr:nvCxnSpPr>
      <xdr:spPr>
        <a:xfrm flipV="1">
          <a:off x="2336800" y="11181080"/>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47413</xdr:rowOff>
    </xdr:from>
    <xdr:to>
      <xdr:col>15</xdr:col>
      <xdr:colOff>133350</xdr:colOff>
      <xdr:row>63</xdr:row>
      <xdr:rowOff>149013</xdr:rowOff>
    </xdr:to>
    <xdr:sp macro="" textlink="">
      <xdr:nvSpPr>
        <xdr:cNvPr id="139" name="フローチャート: 判断 138">
          <a:extLst>
            <a:ext uri="{FF2B5EF4-FFF2-40B4-BE49-F238E27FC236}">
              <a16:creationId xmlns:a16="http://schemas.microsoft.com/office/drawing/2014/main" id="{4A3FF29F-7B02-42F6-92AA-A289893768C5}"/>
            </a:ext>
          </a:extLst>
        </xdr:cNvPr>
        <xdr:cNvSpPr/>
      </xdr:nvSpPr>
      <xdr:spPr>
        <a:xfrm>
          <a:off x="3175000" y="1084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159190</xdr:rowOff>
    </xdr:from>
    <xdr:ext cx="762000" cy="259045"/>
    <xdr:sp macro="" textlink="">
      <xdr:nvSpPr>
        <xdr:cNvPr id="140" name="テキスト ボックス 139">
          <a:extLst>
            <a:ext uri="{FF2B5EF4-FFF2-40B4-BE49-F238E27FC236}">
              <a16:creationId xmlns:a16="http://schemas.microsoft.com/office/drawing/2014/main" id="{D38007C3-1CD7-42A3-A0FE-8703DA00A31A}"/>
            </a:ext>
          </a:extLst>
        </xdr:cNvPr>
        <xdr:cNvSpPr txBox="1"/>
      </xdr:nvSpPr>
      <xdr:spPr>
        <a:xfrm>
          <a:off x="2844800" y="1061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82550</xdr:rowOff>
    </xdr:from>
    <xdr:to>
      <xdr:col>11</xdr:col>
      <xdr:colOff>31750</xdr:colOff>
      <xdr:row>66</xdr:row>
      <xdr:rowOff>114723</xdr:rowOff>
    </xdr:to>
    <xdr:cxnSp macro="">
      <xdr:nvCxnSpPr>
        <xdr:cNvPr id="141" name="直線コネクタ 140">
          <a:extLst>
            <a:ext uri="{FF2B5EF4-FFF2-40B4-BE49-F238E27FC236}">
              <a16:creationId xmlns:a16="http://schemas.microsoft.com/office/drawing/2014/main" id="{3796660B-7EAA-43D8-A2D4-E56EAB043C65}"/>
            </a:ext>
          </a:extLst>
        </xdr:cNvPr>
        <xdr:cNvCxnSpPr/>
      </xdr:nvCxnSpPr>
      <xdr:spPr>
        <a:xfrm flipV="1">
          <a:off x="1447800" y="1139825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135890</xdr:rowOff>
    </xdr:from>
    <xdr:to>
      <xdr:col>11</xdr:col>
      <xdr:colOff>82550</xdr:colOff>
      <xdr:row>64</xdr:row>
      <xdr:rowOff>66040</xdr:rowOff>
    </xdr:to>
    <xdr:sp macro="" textlink="">
      <xdr:nvSpPr>
        <xdr:cNvPr id="142" name="フローチャート: 判断 141">
          <a:extLst>
            <a:ext uri="{FF2B5EF4-FFF2-40B4-BE49-F238E27FC236}">
              <a16:creationId xmlns:a16="http://schemas.microsoft.com/office/drawing/2014/main" id="{D00B9229-5840-43FC-BBBF-61D665B343F4}"/>
            </a:ext>
          </a:extLst>
        </xdr:cNvPr>
        <xdr:cNvSpPr/>
      </xdr:nvSpPr>
      <xdr:spPr>
        <a:xfrm>
          <a:off x="2286000" y="1093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76217</xdr:rowOff>
    </xdr:from>
    <xdr:ext cx="762000" cy="259045"/>
    <xdr:sp macro="" textlink="">
      <xdr:nvSpPr>
        <xdr:cNvPr id="143" name="テキスト ボックス 142">
          <a:extLst>
            <a:ext uri="{FF2B5EF4-FFF2-40B4-BE49-F238E27FC236}">
              <a16:creationId xmlns:a16="http://schemas.microsoft.com/office/drawing/2014/main" id="{D3185167-6A72-4383-8B83-20E967AC7E35}"/>
            </a:ext>
          </a:extLst>
        </xdr:cNvPr>
        <xdr:cNvSpPr txBox="1"/>
      </xdr:nvSpPr>
      <xdr:spPr>
        <a:xfrm>
          <a:off x="1955800" y="1070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79587</xdr:rowOff>
    </xdr:from>
    <xdr:to>
      <xdr:col>7</xdr:col>
      <xdr:colOff>31750</xdr:colOff>
      <xdr:row>64</xdr:row>
      <xdr:rowOff>9737</xdr:rowOff>
    </xdr:to>
    <xdr:sp macro="" textlink="">
      <xdr:nvSpPr>
        <xdr:cNvPr id="144" name="フローチャート: 判断 143">
          <a:extLst>
            <a:ext uri="{FF2B5EF4-FFF2-40B4-BE49-F238E27FC236}">
              <a16:creationId xmlns:a16="http://schemas.microsoft.com/office/drawing/2014/main" id="{EEDE074A-0199-4281-9206-2273DF30F7EC}"/>
            </a:ext>
          </a:extLst>
        </xdr:cNvPr>
        <xdr:cNvSpPr/>
      </xdr:nvSpPr>
      <xdr:spPr>
        <a:xfrm>
          <a:off x="1397000" y="108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19914</xdr:rowOff>
    </xdr:from>
    <xdr:ext cx="762000" cy="259045"/>
    <xdr:sp macro="" textlink="">
      <xdr:nvSpPr>
        <xdr:cNvPr id="145" name="テキスト ボックス 144">
          <a:extLst>
            <a:ext uri="{FF2B5EF4-FFF2-40B4-BE49-F238E27FC236}">
              <a16:creationId xmlns:a16="http://schemas.microsoft.com/office/drawing/2014/main" id="{26E207ED-826C-443C-9B6A-6744030C2CF3}"/>
            </a:ext>
          </a:extLst>
        </xdr:cNvPr>
        <xdr:cNvSpPr txBox="1"/>
      </xdr:nvSpPr>
      <xdr:spPr>
        <a:xfrm>
          <a:off x="1066800" y="1064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86597B2C-D693-402E-A5C3-89A44FD33632}"/>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6CA3E97-315D-4E6B-83E9-725EE4701C37}"/>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8393978F-0484-44F5-8A55-8D71E4EED61B}"/>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BBC5C6E2-2944-4E5A-AA43-ECBEEEF61541}"/>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8FD7CEDD-0157-4048-96BD-2934C977F5E4}"/>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160020</xdr:rowOff>
    </xdr:from>
    <xdr:to>
      <xdr:col>23</xdr:col>
      <xdr:colOff>184150</xdr:colOff>
      <xdr:row>64</xdr:row>
      <xdr:rowOff>90170</xdr:rowOff>
    </xdr:to>
    <xdr:sp macro="" textlink="">
      <xdr:nvSpPr>
        <xdr:cNvPr id="151" name="楕円 150">
          <a:extLst>
            <a:ext uri="{FF2B5EF4-FFF2-40B4-BE49-F238E27FC236}">
              <a16:creationId xmlns:a16="http://schemas.microsoft.com/office/drawing/2014/main" id="{56EF2E70-E86A-4F94-B9C8-3129616E408C}"/>
            </a:ext>
          </a:extLst>
        </xdr:cNvPr>
        <xdr:cNvSpPr/>
      </xdr:nvSpPr>
      <xdr:spPr>
        <a:xfrm>
          <a:off x="49022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132097</xdr:rowOff>
    </xdr:from>
    <xdr:ext cx="762000" cy="259045"/>
    <xdr:sp macro="" textlink="">
      <xdr:nvSpPr>
        <xdr:cNvPr id="152" name="財政構造の弾力性該当値テキスト">
          <a:extLst>
            <a:ext uri="{FF2B5EF4-FFF2-40B4-BE49-F238E27FC236}">
              <a16:creationId xmlns:a16="http://schemas.microsoft.com/office/drawing/2014/main" id="{A70A3947-1AA0-4EC2-8F2E-05D6596ABCCD}"/>
            </a:ext>
          </a:extLst>
        </xdr:cNvPr>
        <xdr:cNvSpPr txBox="1"/>
      </xdr:nvSpPr>
      <xdr:spPr>
        <a:xfrm>
          <a:off x="5041900" y="10933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111337</xdr:rowOff>
    </xdr:from>
    <xdr:to>
      <xdr:col>19</xdr:col>
      <xdr:colOff>184150</xdr:colOff>
      <xdr:row>61</xdr:row>
      <xdr:rowOff>41487</xdr:rowOff>
    </xdr:to>
    <xdr:sp macro="" textlink="">
      <xdr:nvSpPr>
        <xdr:cNvPr id="153" name="楕円 152">
          <a:extLst>
            <a:ext uri="{FF2B5EF4-FFF2-40B4-BE49-F238E27FC236}">
              <a16:creationId xmlns:a16="http://schemas.microsoft.com/office/drawing/2014/main" id="{695C92AA-41B5-4A18-BFBD-396EFEF5583D}"/>
            </a:ext>
          </a:extLst>
        </xdr:cNvPr>
        <xdr:cNvSpPr/>
      </xdr:nvSpPr>
      <xdr:spPr>
        <a:xfrm>
          <a:off x="4064000" y="1039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51664</xdr:rowOff>
    </xdr:from>
    <xdr:ext cx="736600" cy="259045"/>
    <xdr:sp macro="" textlink="">
      <xdr:nvSpPr>
        <xdr:cNvPr id="154" name="テキスト ボックス 153">
          <a:extLst>
            <a:ext uri="{FF2B5EF4-FFF2-40B4-BE49-F238E27FC236}">
              <a16:creationId xmlns:a16="http://schemas.microsoft.com/office/drawing/2014/main" id="{1C0A909E-DDDE-4D70-9A06-1BEB6C37EBD8}"/>
            </a:ext>
          </a:extLst>
        </xdr:cNvPr>
        <xdr:cNvSpPr txBox="1"/>
      </xdr:nvSpPr>
      <xdr:spPr>
        <a:xfrm>
          <a:off x="3733800" y="101672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157480</xdr:rowOff>
    </xdr:from>
    <xdr:to>
      <xdr:col>15</xdr:col>
      <xdr:colOff>133350</xdr:colOff>
      <xdr:row>65</xdr:row>
      <xdr:rowOff>87630</xdr:rowOff>
    </xdr:to>
    <xdr:sp macro="" textlink="">
      <xdr:nvSpPr>
        <xdr:cNvPr id="155" name="楕円 154">
          <a:extLst>
            <a:ext uri="{FF2B5EF4-FFF2-40B4-BE49-F238E27FC236}">
              <a16:creationId xmlns:a16="http://schemas.microsoft.com/office/drawing/2014/main" id="{6F16A059-3F28-4D53-BDE4-F34DCF6D6FD3}"/>
            </a:ext>
          </a:extLst>
        </xdr:cNvPr>
        <xdr:cNvSpPr/>
      </xdr:nvSpPr>
      <xdr:spPr>
        <a:xfrm>
          <a:off x="31750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72407</xdr:rowOff>
    </xdr:from>
    <xdr:ext cx="762000" cy="259045"/>
    <xdr:sp macro="" textlink="">
      <xdr:nvSpPr>
        <xdr:cNvPr id="156" name="テキスト ボックス 155">
          <a:extLst>
            <a:ext uri="{FF2B5EF4-FFF2-40B4-BE49-F238E27FC236}">
              <a16:creationId xmlns:a16="http://schemas.microsoft.com/office/drawing/2014/main" id="{1D8A1DE9-D8F9-4B41-9A15-E837A95185D7}"/>
            </a:ext>
          </a:extLst>
        </xdr:cNvPr>
        <xdr:cNvSpPr txBox="1"/>
      </xdr:nvSpPr>
      <xdr:spPr>
        <a:xfrm>
          <a:off x="2844800" y="1121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31750</xdr:rowOff>
    </xdr:from>
    <xdr:to>
      <xdr:col>11</xdr:col>
      <xdr:colOff>82550</xdr:colOff>
      <xdr:row>66</xdr:row>
      <xdr:rowOff>133350</xdr:rowOff>
    </xdr:to>
    <xdr:sp macro="" textlink="">
      <xdr:nvSpPr>
        <xdr:cNvPr id="157" name="楕円 156">
          <a:extLst>
            <a:ext uri="{FF2B5EF4-FFF2-40B4-BE49-F238E27FC236}">
              <a16:creationId xmlns:a16="http://schemas.microsoft.com/office/drawing/2014/main" id="{755B8DCD-2F75-4C19-ABBF-180BADCF2A02}"/>
            </a:ext>
          </a:extLst>
        </xdr:cNvPr>
        <xdr:cNvSpPr/>
      </xdr:nvSpPr>
      <xdr:spPr>
        <a:xfrm>
          <a:off x="2286000" y="1134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118127</xdr:rowOff>
    </xdr:from>
    <xdr:ext cx="762000" cy="259045"/>
    <xdr:sp macro="" textlink="">
      <xdr:nvSpPr>
        <xdr:cNvPr id="158" name="テキスト ボックス 157">
          <a:extLst>
            <a:ext uri="{FF2B5EF4-FFF2-40B4-BE49-F238E27FC236}">
              <a16:creationId xmlns:a16="http://schemas.microsoft.com/office/drawing/2014/main" id="{1BAC29FE-876C-4060-B3CD-D5D4BF909D9F}"/>
            </a:ext>
          </a:extLst>
        </xdr:cNvPr>
        <xdr:cNvSpPr txBox="1"/>
      </xdr:nvSpPr>
      <xdr:spPr>
        <a:xfrm>
          <a:off x="1955800" y="1143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63923</xdr:rowOff>
    </xdr:from>
    <xdr:to>
      <xdr:col>7</xdr:col>
      <xdr:colOff>31750</xdr:colOff>
      <xdr:row>66</xdr:row>
      <xdr:rowOff>165523</xdr:rowOff>
    </xdr:to>
    <xdr:sp macro="" textlink="">
      <xdr:nvSpPr>
        <xdr:cNvPr id="159" name="楕円 158">
          <a:extLst>
            <a:ext uri="{FF2B5EF4-FFF2-40B4-BE49-F238E27FC236}">
              <a16:creationId xmlns:a16="http://schemas.microsoft.com/office/drawing/2014/main" id="{3BF73067-36EE-4005-AB10-931BC0461585}"/>
            </a:ext>
          </a:extLst>
        </xdr:cNvPr>
        <xdr:cNvSpPr/>
      </xdr:nvSpPr>
      <xdr:spPr>
        <a:xfrm>
          <a:off x="1397000" y="1137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150300</xdr:rowOff>
    </xdr:from>
    <xdr:ext cx="762000" cy="259045"/>
    <xdr:sp macro="" textlink="">
      <xdr:nvSpPr>
        <xdr:cNvPr id="160" name="テキスト ボックス 159">
          <a:extLst>
            <a:ext uri="{FF2B5EF4-FFF2-40B4-BE49-F238E27FC236}">
              <a16:creationId xmlns:a16="http://schemas.microsoft.com/office/drawing/2014/main" id="{0EE54771-FA92-478D-9479-9AD0A8AB58C5}"/>
            </a:ext>
          </a:extLst>
        </xdr:cNvPr>
        <xdr:cNvSpPr txBox="1"/>
      </xdr:nvSpPr>
      <xdr:spPr>
        <a:xfrm>
          <a:off x="1066800" y="11466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B669AD43-AFDB-4B7D-B1C9-D704496247CF}"/>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2B567187-B72B-4DB3-A522-FB309C5FC2C5}"/>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38DC4D52-C04A-4F26-992D-D08580CF084B}"/>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[171,898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F92769D7-68C3-4AAF-BE48-8EBD36F93338}"/>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316B025C-87CD-40FF-9D68-F53C478D16B7}"/>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13A9E259-1E2F-4BDB-9A12-A18E16C5FCFE}"/>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C7EFBD49-8B95-473C-9245-EA1F8BBA7148}"/>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F3F776EE-8A33-414E-AF83-07207214CA4D}"/>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D42CD334-60AE-4652-9442-A6DE8008FE2B}"/>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76B028BF-60F0-4E01-9FC3-48C8C06DA708}"/>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72FE89B7-6D30-4161-AD6C-B4DAC9400E72}"/>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13509A92-5F91-4CD4-81B0-476AD69754FB}"/>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81F64AC1-D32D-4267-B311-5D8E7CAF6E3A}"/>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人件費は、職員給や退職手当負担金等の減により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22</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百万円の減となった。物件費は、たかはぎ生活応援クーポン事業委託料</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68</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百万円の皆増等により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百万円の増となった。人口</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人当たり決算額は前年度と比較して</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4,096</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円増の</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171,898</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本市においては、平成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年度から行財政健全化を進め、令和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年度からは第</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次行財政健全化計画に基づき、人件費の適正化や施設管理の見直しによる経費削減に取り組んでいるところである。今後も、公共施設等総合管理計画でも掲げているとおり施設総量の圧縮による管理経費の削減に取り組むとともに、事務事業の見直しによる経費削減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82E39228-34C8-45CF-9D5D-C2076E8DFE4F}"/>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6B13A4AF-CCCA-45E0-AA18-7159A272C1E2}"/>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6E145EBB-84FF-4245-9B2D-7F94C4CDCD9E}"/>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a:extLst>
            <a:ext uri="{FF2B5EF4-FFF2-40B4-BE49-F238E27FC236}">
              <a16:creationId xmlns:a16="http://schemas.microsoft.com/office/drawing/2014/main" id="{AA87449C-31FC-4812-9BBD-2FE7C8DB1FC1}"/>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a:extLst>
            <a:ext uri="{FF2B5EF4-FFF2-40B4-BE49-F238E27FC236}">
              <a16:creationId xmlns:a16="http://schemas.microsoft.com/office/drawing/2014/main" id="{0A134C92-C902-42D1-ADF9-C03B2249D8D3}"/>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a:extLst>
            <a:ext uri="{FF2B5EF4-FFF2-40B4-BE49-F238E27FC236}">
              <a16:creationId xmlns:a16="http://schemas.microsoft.com/office/drawing/2014/main" id="{A530D303-46FF-497B-8858-AEF7F606A2CF}"/>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a:extLst>
            <a:ext uri="{FF2B5EF4-FFF2-40B4-BE49-F238E27FC236}">
              <a16:creationId xmlns:a16="http://schemas.microsoft.com/office/drawing/2014/main" id="{A222B5EE-892B-4896-A53F-735FF1A5B4EF}"/>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id="{F452392A-B03F-4C17-8035-3AD9D6287F45}"/>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a16="http://schemas.microsoft.com/office/drawing/2014/main" id="{FB4A92D4-5440-4CE6-B45F-9380DC862422}"/>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a:extLst>
            <a:ext uri="{FF2B5EF4-FFF2-40B4-BE49-F238E27FC236}">
              <a16:creationId xmlns:a16="http://schemas.microsoft.com/office/drawing/2014/main" id="{431F8F1F-FEA2-4D56-8401-350E0217B8B7}"/>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a:extLst>
            <a:ext uri="{FF2B5EF4-FFF2-40B4-BE49-F238E27FC236}">
              <a16:creationId xmlns:a16="http://schemas.microsoft.com/office/drawing/2014/main" id="{DBFA17CC-CAA7-4861-B6EB-AE762B3448B7}"/>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a:extLst>
            <a:ext uri="{FF2B5EF4-FFF2-40B4-BE49-F238E27FC236}">
              <a16:creationId xmlns:a16="http://schemas.microsoft.com/office/drawing/2014/main" id="{87AAD8D4-E8B5-46FE-A39A-03FC449E7035}"/>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a:extLst>
            <a:ext uri="{FF2B5EF4-FFF2-40B4-BE49-F238E27FC236}">
              <a16:creationId xmlns:a16="http://schemas.microsoft.com/office/drawing/2014/main" id="{891E1086-E233-4AD0-8D5B-E3EC72DB27E8}"/>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C355F073-5437-41F2-9C84-7067132BD3A8}"/>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F5119709-C0DD-4B5C-A3DE-1BDAAFA76078}"/>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9E31671B-055E-4640-8716-A55C411DEA6E}"/>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12697</xdr:rowOff>
    </xdr:from>
    <xdr:to>
      <xdr:col>23</xdr:col>
      <xdr:colOff>133350</xdr:colOff>
      <xdr:row>89</xdr:row>
      <xdr:rowOff>145884</xdr:rowOff>
    </xdr:to>
    <xdr:cxnSp macro="">
      <xdr:nvCxnSpPr>
        <xdr:cNvPr id="190" name="直線コネクタ 189">
          <a:extLst>
            <a:ext uri="{FF2B5EF4-FFF2-40B4-BE49-F238E27FC236}">
              <a16:creationId xmlns:a16="http://schemas.microsoft.com/office/drawing/2014/main" id="{6EDFE019-BEB1-4D56-9D50-D056F3FB5218}"/>
            </a:ext>
          </a:extLst>
        </xdr:cNvPr>
        <xdr:cNvCxnSpPr/>
      </xdr:nvCxnSpPr>
      <xdr:spPr>
        <a:xfrm flipV="1">
          <a:off x="4953000" y="13900147"/>
          <a:ext cx="0" cy="15047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117961</xdr:rowOff>
    </xdr:from>
    <xdr:ext cx="762000" cy="259045"/>
    <xdr:sp macro="" textlink="">
      <xdr:nvSpPr>
        <xdr:cNvPr id="191" name="人件費・物件費等の状況最小値テキスト">
          <a:extLst>
            <a:ext uri="{FF2B5EF4-FFF2-40B4-BE49-F238E27FC236}">
              <a16:creationId xmlns:a16="http://schemas.microsoft.com/office/drawing/2014/main" id="{08979AE1-CB2A-4A43-BAE6-F529BF5CA589}"/>
            </a:ext>
          </a:extLst>
        </xdr:cNvPr>
        <xdr:cNvSpPr txBox="1"/>
      </xdr:nvSpPr>
      <xdr:spPr>
        <a:xfrm>
          <a:off x="5041900" y="15377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145884</xdr:rowOff>
    </xdr:from>
    <xdr:to>
      <xdr:col>24</xdr:col>
      <xdr:colOff>12700</xdr:colOff>
      <xdr:row>89</xdr:row>
      <xdr:rowOff>145884</xdr:rowOff>
    </xdr:to>
    <xdr:cxnSp macro="">
      <xdr:nvCxnSpPr>
        <xdr:cNvPr id="192" name="直線コネクタ 191">
          <a:extLst>
            <a:ext uri="{FF2B5EF4-FFF2-40B4-BE49-F238E27FC236}">
              <a16:creationId xmlns:a16="http://schemas.microsoft.com/office/drawing/2014/main" id="{A812A626-EB06-45B3-A539-7C4B2A086285}"/>
            </a:ext>
          </a:extLst>
        </xdr:cNvPr>
        <xdr:cNvCxnSpPr/>
      </xdr:nvCxnSpPr>
      <xdr:spPr>
        <a:xfrm>
          <a:off x="4864100" y="15404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99074</xdr:rowOff>
    </xdr:from>
    <xdr:ext cx="762000" cy="259045"/>
    <xdr:sp macro="" textlink="">
      <xdr:nvSpPr>
        <xdr:cNvPr id="193" name="人件費・物件費等の状況最大値テキスト">
          <a:extLst>
            <a:ext uri="{FF2B5EF4-FFF2-40B4-BE49-F238E27FC236}">
              <a16:creationId xmlns:a16="http://schemas.microsoft.com/office/drawing/2014/main" id="{B1C412DE-553F-436D-BE10-38E44B980425}"/>
            </a:ext>
          </a:extLst>
        </xdr:cNvPr>
        <xdr:cNvSpPr txBox="1"/>
      </xdr:nvSpPr>
      <xdr:spPr>
        <a:xfrm>
          <a:off x="5041900" y="13643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12697</xdr:rowOff>
    </xdr:from>
    <xdr:to>
      <xdr:col>24</xdr:col>
      <xdr:colOff>12700</xdr:colOff>
      <xdr:row>81</xdr:row>
      <xdr:rowOff>12697</xdr:rowOff>
    </xdr:to>
    <xdr:cxnSp macro="">
      <xdr:nvCxnSpPr>
        <xdr:cNvPr id="194" name="直線コネクタ 193">
          <a:extLst>
            <a:ext uri="{FF2B5EF4-FFF2-40B4-BE49-F238E27FC236}">
              <a16:creationId xmlns:a16="http://schemas.microsoft.com/office/drawing/2014/main" id="{A3BE19F1-F0F3-4C88-AE62-D2B8588E2EC4}"/>
            </a:ext>
          </a:extLst>
        </xdr:cNvPr>
        <xdr:cNvCxnSpPr/>
      </xdr:nvCxnSpPr>
      <xdr:spPr>
        <a:xfrm>
          <a:off x="4864100" y="13900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115670</xdr:rowOff>
    </xdr:from>
    <xdr:to>
      <xdr:col>23</xdr:col>
      <xdr:colOff>133350</xdr:colOff>
      <xdr:row>83</xdr:row>
      <xdr:rowOff>148616</xdr:rowOff>
    </xdr:to>
    <xdr:cxnSp macro="">
      <xdr:nvCxnSpPr>
        <xdr:cNvPr id="195" name="直線コネクタ 194">
          <a:extLst>
            <a:ext uri="{FF2B5EF4-FFF2-40B4-BE49-F238E27FC236}">
              <a16:creationId xmlns:a16="http://schemas.microsoft.com/office/drawing/2014/main" id="{84E2525A-9184-4FC9-9EB2-5740847C0AE2}"/>
            </a:ext>
          </a:extLst>
        </xdr:cNvPr>
        <xdr:cNvCxnSpPr/>
      </xdr:nvCxnSpPr>
      <xdr:spPr>
        <a:xfrm>
          <a:off x="4114800" y="14346020"/>
          <a:ext cx="838200" cy="32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132551</xdr:rowOff>
    </xdr:from>
    <xdr:ext cx="762000" cy="259045"/>
    <xdr:sp macro="" textlink="">
      <xdr:nvSpPr>
        <xdr:cNvPr id="196" name="人件費・物件費等の状況平均値テキスト">
          <a:extLst>
            <a:ext uri="{FF2B5EF4-FFF2-40B4-BE49-F238E27FC236}">
              <a16:creationId xmlns:a16="http://schemas.microsoft.com/office/drawing/2014/main" id="{FC920F6B-63C6-4192-A421-6AB81DEC9D2E}"/>
            </a:ext>
          </a:extLst>
        </xdr:cNvPr>
        <xdr:cNvSpPr txBox="1"/>
      </xdr:nvSpPr>
      <xdr:spPr>
        <a:xfrm>
          <a:off x="5041900" y="14362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160474</xdr:rowOff>
    </xdr:from>
    <xdr:to>
      <xdr:col>23</xdr:col>
      <xdr:colOff>184150</xdr:colOff>
      <xdr:row>84</xdr:row>
      <xdr:rowOff>90624</xdr:rowOff>
    </xdr:to>
    <xdr:sp macro="" textlink="">
      <xdr:nvSpPr>
        <xdr:cNvPr id="197" name="フローチャート: 判断 196">
          <a:extLst>
            <a:ext uri="{FF2B5EF4-FFF2-40B4-BE49-F238E27FC236}">
              <a16:creationId xmlns:a16="http://schemas.microsoft.com/office/drawing/2014/main" id="{6B8B9108-C67E-4452-963C-1E9467E85360}"/>
            </a:ext>
          </a:extLst>
        </xdr:cNvPr>
        <xdr:cNvSpPr/>
      </xdr:nvSpPr>
      <xdr:spPr>
        <a:xfrm>
          <a:off x="4902200" y="14390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115670</xdr:rowOff>
    </xdr:from>
    <xdr:to>
      <xdr:col>19</xdr:col>
      <xdr:colOff>133350</xdr:colOff>
      <xdr:row>83</xdr:row>
      <xdr:rowOff>121365</xdr:rowOff>
    </xdr:to>
    <xdr:cxnSp macro="">
      <xdr:nvCxnSpPr>
        <xdr:cNvPr id="198" name="直線コネクタ 197">
          <a:extLst>
            <a:ext uri="{FF2B5EF4-FFF2-40B4-BE49-F238E27FC236}">
              <a16:creationId xmlns:a16="http://schemas.microsoft.com/office/drawing/2014/main" id="{686569FE-6700-4804-897A-FD8F7BFDDA10}"/>
            </a:ext>
          </a:extLst>
        </xdr:cNvPr>
        <xdr:cNvCxnSpPr/>
      </xdr:nvCxnSpPr>
      <xdr:spPr>
        <a:xfrm flipV="1">
          <a:off x="3225800" y="14346020"/>
          <a:ext cx="889000" cy="5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99321</xdr:rowOff>
    </xdr:from>
    <xdr:to>
      <xdr:col>19</xdr:col>
      <xdr:colOff>184150</xdr:colOff>
      <xdr:row>84</xdr:row>
      <xdr:rowOff>29471</xdr:rowOff>
    </xdr:to>
    <xdr:sp macro="" textlink="">
      <xdr:nvSpPr>
        <xdr:cNvPr id="199" name="フローチャート: 判断 198">
          <a:extLst>
            <a:ext uri="{FF2B5EF4-FFF2-40B4-BE49-F238E27FC236}">
              <a16:creationId xmlns:a16="http://schemas.microsoft.com/office/drawing/2014/main" id="{FD85A9CF-CE10-4341-80B8-3791800C2A75}"/>
            </a:ext>
          </a:extLst>
        </xdr:cNvPr>
        <xdr:cNvSpPr/>
      </xdr:nvSpPr>
      <xdr:spPr>
        <a:xfrm>
          <a:off x="4064000" y="14329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14248</xdr:rowOff>
    </xdr:from>
    <xdr:ext cx="736600" cy="259045"/>
    <xdr:sp macro="" textlink="">
      <xdr:nvSpPr>
        <xdr:cNvPr id="200" name="テキスト ボックス 199">
          <a:extLst>
            <a:ext uri="{FF2B5EF4-FFF2-40B4-BE49-F238E27FC236}">
              <a16:creationId xmlns:a16="http://schemas.microsoft.com/office/drawing/2014/main" id="{02EF1113-831B-4820-8FB5-D9206CDFFB9D}"/>
            </a:ext>
          </a:extLst>
        </xdr:cNvPr>
        <xdr:cNvSpPr txBox="1"/>
      </xdr:nvSpPr>
      <xdr:spPr>
        <a:xfrm>
          <a:off x="3733800" y="144160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155347</xdr:rowOff>
    </xdr:from>
    <xdr:to>
      <xdr:col>15</xdr:col>
      <xdr:colOff>82550</xdr:colOff>
      <xdr:row>83</xdr:row>
      <xdr:rowOff>121365</xdr:rowOff>
    </xdr:to>
    <xdr:cxnSp macro="">
      <xdr:nvCxnSpPr>
        <xdr:cNvPr id="201" name="直線コネクタ 200">
          <a:extLst>
            <a:ext uri="{FF2B5EF4-FFF2-40B4-BE49-F238E27FC236}">
              <a16:creationId xmlns:a16="http://schemas.microsoft.com/office/drawing/2014/main" id="{E79B311D-31A8-468F-8EF3-8F3185ADE11A}"/>
            </a:ext>
          </a:extLst>
        </xdr:cNvPr>
        <xdr:cNvCxnSpPr/>
      </xdr:nvCxnSpPr>
      <xdr:spPr>
        <a:xfrm>
          <a:off x="2336800" y="14214247"/>
          <a:ext cx="889000" cy="137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11102</xdr:rowOff>
    </xdr:from>
    <xdr:to>
      <xdr:col>15</xdr:col>
      <xdr:colOff>133350</xdr:colOff>
      <xdr:row>83</xdr:row>
      <xdr:rowOff>112702</xdr:rowOff>
    </xdr:to>
    <xdr:sp macro="" textlink="">
      <xdr:nvSpPr>
        <xdr:cNvPr id="202" name="フローチャート: 判断 201">
          <a:extLst>
            <a:ext uri="{FF2B5EF4-FFF2-40B4-BE49-F238E27FC236}">
              <a16:creationId xmlns:a16="http://schemas.microsoft.com/office/drawing/2014/main" id="{A0AEA953-33FE-4EA1-9AEB-062314295C3A}"/>
            </a:ext>
          </a:extLst>
        </xdr:cNvPr>
        <xdr:cNvSpPr/>
      </xdr:nvSpPr>
      <xdr:spPr>
        <a:xfrm>
          <a:off x="3175000" y="14241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122879</xdr:rowOff>
    </xdr:from>
    <xdr:ext cx="762000" cy="259045"/>
    <xdr:sp macro="" textlink="">
      <xdr:nvSpPr>
        <xdr:cNvPr id="203" name="テキスト ボックス 202">
          <a:extLst>
            <a:ext uri="{FF2B5EF4-FFF2-40B4-BE49-F238E27FC236}">
              <a16:creationId xmlns:a16="http://schemas.microsoft.com/office/drawing/2014/main" id="{8B47734F-0F3C-40A9-AC9D-A23240FA6BDA}"/>
            </a:ext>
          </a:extLst>
        </xdr:cNvPr>
        <xdr:cNvSpPr txBox="1"/>
      </xdr:nvSpPr>
      <xdr:spPr>
        <a:xfrm>
          <a:off x="2844800" y="14010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87381</xdr:rowOff>
    </xdr:from>
    <xdr:to>
      <xdr:col>11</xdr:col>
      <xdr:colOff>31750</xdr:colOff>
      <xdr:row>82</xdr:row>
      <xdr:rowOff>155347</xdr:rowOff>
    </xdr:to>
    <xdr:cxnSp macro="">
      <xdr:nvCxnSpPr>
        <xdr:cNvPr id="204" name="直線コネクタ 203">
          <a:extLst>
            <a:ext uri="{FF2B5EF4-FFF2-40B4-BE49-F238E27FC236}">
              <a16:creationId xmlns:a16="http://schemas.microsoft.com/office/drawing/2014/main" id="{46A898B1-16A0-4A64-B064-7A61B1486570}"/>
            </a:ext>
          </a:extLst>
        </xdr:cNvPr>
        <xdr:cNvCxnSpPr/>
      </xdr:nvCxnSpPr>
      <xdr:spPr>
        <a:xfrm>
          <a:off x="1447800" y="14146281"/>
          <a:ext cx="889000" cy="67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49119</xdr:rowOff>
    </xdr:from>
    <xdr:to>
      <xdr:col>11</xdr:col>
      <xdr:colOff>82550</xdr:colOff>
      <xdr:row>82</xdr:row>
      <xdr:rowOff>150719</xdr:rowOff>
    </xdr:to>
    <xdr:sp macro="" textlink="">
      <xdr:nvSpPr>
        <xdr:cNvPr id="205" name="フローチャート: 判断 204">
          <a:extLst>
            <a:ext uri="{FF2B5EF4-FFF2-40B4-BE49-F238E27FC236}">
              <a16:creationId xmlns:a16="http://schemas.microsoft.com/office/drawing/2014/main" id="{9BB16A45-66C1-4846-976C-E19B4E2CC869}"/>
            </a:ext>
          </a:extLst>
        </xdr:cNvPr>
        <xdr:cNvSpPr/>
      </xdr:nvSpPr>
      <xdr:spPr>
        <a:xfrm>
          <a:off x="2286000" y="1410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160896</xdr:rowOff>
    </xdr:from>
    <xdr:ext cx="762000" cy="259045"/>
    <xdr:sp macro="" textlink="">
      <xdr:nvSpPr>
        <xdr:cNvPr id="206" name="テキスト ボックス 205">
          <a:extLst>
            <a:ext uri="{FF2B5EF4-FFF2-40B4-BE49-F238E27FC236}">
              <a16:creationId xmlns:a16="http://schemas.microsoft.com/office/drawing/2014/main" id="{5B0CAB2F-881E-49F6-A120-53978F417408}"/>
            </a:ext>
          </a:extLst>
        </xdr:cNvPr>
        <xdr:cNvSpPr txBox="1"/>
      </xdr:nvSpPr>
      <xdr:spPr>
        <a:xfrm>
          <a:off x="1955800" y="13876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6764</xdr:rowOff>
    </xdr:from>
    <xdr:to>
      <xdr:col>7</xdr:col>
      <xdr:colOff>31750</xdr:colOff>
      <xdr:row>82</xdr:row>
      <xdr:rowOff>108364</xdr:rowOff>
    </xdr:to>
    <xdr:sp macro="" textlink="">
      <xdr:nvSpPr>
        <xdr:cNvPr id="207" name="フローチャート: 判断 206">
          <a:extLst>
            <a:ext uri="{FF2B5EF4-FFF2-40B4-BE49-F238E27FC236}">
              <a16:creationId xmlns:a16="http://schemas.microsoft.com/office/drawing/2014/main" id="{9F27729C-188B-43EF-90D2-0BBFEAE2FBEC}"/>
            </a:ext>
          </a:extLst>
        </xdr:cNvPr>
        <xdr:cNvSpPr/>
      </xdr:nvSpPr>
      <xdr:spPr>
        <a:xfrm>
          <a:off x="1397000" y="1406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118541</xdr:rowOff>
    </xdr:from>
    <xdr:ext cx="762000" cy="259045"/>
    <xdr:sp macro="" textlink="">
      <xdr:nvSpPr>
        <xdr:cNvPr id="208" name="テキスト ボックス 207">
          <a:extLst>
            <a:ext uri="{FF2B5EF4-FFF2-40B4-BE49-F238E27FC236}">
              <a16:creationId xmlns:a16="http://schemas.microsoft.com/office/drawing/2014/main" id="{680A69FB-9768-4CB7-B3E6-1E3E79099688}"/>
            </a:ext>
          </a:extLst>
        </xdr:cNvPr>
        <xdr:cNvSpPr txBox="1"/>
      </xdr:nvSpPr>
      <xdr:spPr>
        <a:xfrm>
          <a:off x="1066800" y="13834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4A7A769D-F981-4313-9537-167C64D565B9}"/>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81708189-B201-46AE-9481-CF7C5D39FC3B}"/>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95A2AB48-6D91-4E4B-94B2-29FE14791371}"/>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982A7799-A66B-4D08-8925-DD2FB082F532}"/>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AB4DADD4-9546-4A8E-AF2B-54E837DA327C}"/>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97816</xdr:rowOff>
    </xdr:from>
    <xdr:to>
      <xdr:col>23</xdr:col>
      <xdr:colOff>184150</xdr:colOff>
      <xdr:row>84</xdr:row>
      <xdr:rowOff>27966</xdr:rowOff>
    </xdr:to>
    <xdr:sp macro="" textlink="">
      <xdr:nvSpPr>
        <xdr:cNvPr id="214" name="楕円 213">
          <a:extLst>
            <a:ext uri="{FF2B5EF4-FFF2-40B4-BE49-F238E27FC236}">
              <a16:creationId xmlns:a16="http://schemas.microsoft.com/office/drawing/2014/main" id="{90CBAF73-152E-4C18-99A9-EDE9C0DD67F6}"/>
            </a:ext>
          </a:extLst>
        </xdr:cNvPr>
        <xdr:cNvSpPr/>
      </xdr:nvSpPr>
      <xdr:spPr>
        <a:xfrm>
          <a:off x="4902200" y="14328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114343</xdr:rowOff>
    </xdr:from>
    <xdr:ext cx="762000" cy="259045"/>
    <xdr:sp macro="" textlink="">
      <xdr:nvSpPr>
        <xdr:cNvPr id="215" name="人件費・物件費等の状況該当値テキスト">
          <a:extLst>
            <a:ext uri="{FF2B5EF4-FFF2-40B4-BE49-F238E27FC236}">
              <a16:creationId xmlns:a16="http://schemas.microsoft.com/office/drawing/2014/main" id="{BFCBF8B9-E59D-4C32-8BD7-4AF6EE5CD933}"/>
            </a:ext>
          </a:extLst>
        </xdr:cNvPr>
        <xdr:cNvSpPr txBox="1"/>
      </xdr:nvSpPr>
      <xdr:spPr>
        <a:xfrm>
          <a:off x="5041900" y="14173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64870</xdr:rowOff>
    </xdr:from>
    <xdr:to>
      <xdr:col>19</xdr:col>
      <xdr:colOff>184150</xdr:colOff>
      <xdr:row>83</xdr:row>
      <xdr:rowOff>166470</xdr:rowOff>
    </xdr:to>
    <xdr:sp macro="" textlink="">
      <xdr:nvSpPr>
        <xdr:cNvPr id="216" name="楕円 215">
          <a:extLst>
            <a:ext uri="{FF2B5EF4-FFF2-40B4-BE49-F238E27FC236}">
              <a16:creationId xmlns:a16="http://schemas.microsoft.com/office/drawing/2014/main" id="{D25440A1-0603-49FE-B9AE-57EA992A8FF7}"/>
            </a:ext>
          </a:extLst>
        </xdr:cNvPr>
        <xdr:cNvSpPr/>
      </xdr:nvSpPr>
      <xdr:spPr>
        <a:xfrm>
          <a:off x="4064000" y="1429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5197</xdr:rowOff>
    </xdr:from>
    <xdr:ext cx="736600" cy="259045"/>
    <xdr:sp macro="" textlink="">
      <xdr:nvSpPr>
        <xdr:cNvPr id="217" name="テキスト ボックス 216">
          <a:extLst>
            <a:ext uri="{FF2B5EF4-FFF2-40B4-BE49-F238E27FC236}">
              <a16:creationId xmlns:a16="http://schemas.microsoft.com/office/drawing/2014/main" id="{B5BE8DA2-FE8C-46E5-B664-AD6B4862FC02}"/>
            </a:ext>
          </a:extLst>
        </xdr:cNvPr>
        <xdr:cNvSpPr txBox="1"/>
      </xdr:nvSpPr>
      <xdr:spPr>
        <a:xfrm>
          <a:off x="3733800" y="14064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70565</xdr:rowOff>
    </xdr:from>
    <xdr:to>
      <xdr:col>15</xdr:col>
      <xdr:colOff>133350</xdr:colOff>
      <xdr:row>84</xdr:row>
      <xdr:rowOff>715</xdr:rowOff>
    </xdr:to>
    <xdr:sp macro="" textlink="">
      <xdr:nvSpPr>
        <xdr:cNvPr id="218" name="楕円 217">
          <a:extLst>
            <a:ext uri="{FF2B5EF4-FFF2-40B4-BE49-F238E27FC236}">
              <a16:creationId xmlns:a16="http://schemas.microsoft.com/office/drawing/2014/main" id="{2A822D57-F748-46F8-9EB2-FCEDD0E0E9A3}"/>
            </a:ext>
          </a:extLst>
        </xdr:cNvPr>
        <xdr:cNvSpPr/>
      </xdr:nvSpPr>
      <xdr:spPr>
        <a:xfrm>
          <a:off x="3175000" y="1430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156942</xdr:rowOff>
    </xdr:from>
    <xdr:ext cx="762000" cy="259045"/>
    <xdr:sp macro="" textlink="">
      <xdr:nvSpPr>
        <xdr:cNvPr id="219" name="テキスト ボックス 218">
          <a:extLst>
            <a:ext uri="{FF2B5EF4-FFF2-40B4-BE49-F238E27FC236}">
              <a16:creationId xmlns:a16="http://schemas.microsoft.com/office/drawing/2014/main" id="{0F2A7A23-3A9B-4834-955C-6FDADC1C4628}"/>
            </a:ext>
          </a:extLst>
        </xdr:cNvPr>
        <xdr:cNvSpPr txBox="1"/>
      </xdr:nvSpPr>
      <xdr:spPr>
        <a:xfrm>
          <a:off x="2844800" y="1438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104547</xdr:rowOff>
    </xdr:from>
    <xdr:to>
      <xdr:col>11</xdr:col>
      <xdr:colOff>82550</xdr:colOff>
      <xdr:row>83</xdr:row>
      <xdr:rowOff>34697</xdr:rowOff>
    </xdr:to>
    <xdr:sp macro="" textlink="">
      <xdr:nvSpPr>
        <xdr:cNvPr id="220" name="楕円 219">
          <a:extLst>
            <a:ext uri="{FF2B5EF4-FFF2-40B4-BE49-F238E27FC236}">
              <a16:creationId xmlns:a16="http://schemas.microsoft.com/office/drawing/2014/main" id="{F2184780-FE78-4782-BB3F-99CEBC52D463}"/>
            </a:ext>
          </a:extLst>
        </xdr:cNvPr>
        <xdr:cNvSpPr/>
      </xdr:nvSpPr>
      <xdr:spPr>
        <a:xfrm>
          <a:off x="2286000" y="14163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19474</xdr:rowOff>
    </xdr:from>
    <xdr:ext cx="762000" cy="259045"/>
    <xdr:sp macro="" textlink="">
      <xdr:nvSpPr>
        <xdr:cNvPr id="221" name="テキスト ボックス 220">
          <a:extLst>
            <a:ext uri="{FF2B5EF4-FFF2-40B4-BE49-F238E27FC236}">
              <a16:creationId xmlns:a16="http://schemas.microsoft.com/office/drawing/2014/main" id="{AF58D18E-D7C0-4AC8-8E13-B79A5AA24FB5}"/>
            </a:ext>
          </a:extLst>
        </xdr:cNvPr>
        <xdr:cNvSpPr txBox="1"/>
      </xdr:nvSpPr>
      <xdr:spPr>
        <a:xfrm>
          <a:off x="1955800" y="14249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36581</xdr:rowOff>
    </xdr:from>
    <xdr:to>
      <xdr:col>7</xdr:col>
      <xdr:colOff>31750</xdr:colOff>
      <xdr:row>82</xdr:row>
      <xdr:rowOff>138181</xdr:rowOff>
    </xdr:to>
    <xdr:sp macro="" textlink="">
      <xdr:nvSpPr>
        <xdr:cNvPr id="222" name="楕円 221">
          <a:extLst>
            <a:ext uri="{FF2B5EF4-FFF2-40B4-BE49-F238E27FC236}">
              <a16:creationId xmlns:a16="http://schemas.microsoft.com/office/drawing/2014/main" id="{32B39548-7938-4316-A302-59873DDC12E2}"/>
            </a:ext>
          </a:extLst>
        </xdr:cNvPr>
        <xdr:cNvSpPr/>
      </xdr:nvSpPr>
      <xdr:spPr>
        <a:xfrm>
          <a:off x="1397000" y="14095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122958</xdr:rowOff>
    </xdr:from>
    <xdr:ext cx="762000" cy="259045"/>
    <xdr:sp macro="" textlink="">
      <xdr:nvSpPr>
        <xdr:cNvPr id="223" name="テキスト ボックス 222">
          <a:extLst>
            <a:ext uri="{FF2B5EF4-FFF2-40B4-BE49-F238E27FC236}">
              <a16:creationId xmlns:a16="http://schemas.microsoft.com/office/drawing/2014/main" id="{E0152FDA-715F-4441-9AE3-C7E2462BEA0E}"/>
            </a:ext>
          </a:extLst>
        </xdr:cNvPr>
        <xdr:cNvSpPr txBox="1"/>
      </xdr:nvSpPr>
      <xdr:spPr>
        <a:xfrm>
          <a:off x="1066800" y="14181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7DAC8075-1ECE-4723-B55B-B7B38025328E}"/>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4CD89FA9-DBE9-4919-B4AB-FA846ED5CC02}"/>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80FDFF81-0219-46FA-AD36-E941E5A16A47}"/>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22193D9-C328-4F26-8A28-8B6EDC781528}"/>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3E709B84-29B9-4414-8E75-87004FAB4A89}"/>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1821AC6F-7A14-49F8-8100-87E0600B7AF7}"/>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67D5D7AA-5355-4639-BBC7-0289F411C524}"/>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B9E0D9E9-775A-4D18-ABD1-913EA46832D7}"/>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9D3868B1-96FD-4008-A110-D51E568EC0A6}"/>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F20ABFF1-D618-400B-A78A-B23543313A7F}"/>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BD99323C-35AB-4577-A06C-AD360E34BEF1}"/>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8B5E3082-D4D3-4716-A8E8-7B37D355B164}"/>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BEDD8BFC-9BCC-48D1-AA2B-2B0F1CCA00BB}"/>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年度のラスパイレス指数は、類似団体平均より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0.1</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高く、全国市平均より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低い水準となっている。指数が下がる要因としては、経験年数が少ない職員を退職者より多く採用したことが、指数が上がる要因としては、高齢層職員の昇給停止をしていないことがあげられるが、上記</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つの要因による変動が同程度であるため、大きな変動がない状況と考えられる。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年度から定年延長の該当となる職員がいることから、今後はその影響を注視しながら、市の財政状況、社会情勢の変化や国・他自治体の動向を考慮し、引き続き給与の適正化に努めていく。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D81FAF33-B704-41BF-9513-D42B04A82ADB}"/>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ADBB72A7-9748-4CC5-BFB3-D0AB0C71C535}"/>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39" name="直線コネクタ 238">
          <a:extLst>
            <a:ext uri="{FF2B5EF4-FFF2-40B4-BE49-F238E27FC236}">
              <a16:creationId xmlns:a16="http://schemas.microsoft.com/office/drawing/2014/main" id="{3BDAC222-9CFA-4620-BF1F-AB41C22EAB10}"/>
            </a:ext>
          </a:extLst>
        </xdr:cNvPr>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40" name="テキスト ボックス 239">
          <a:extLst>
            <a:ext uri="{FF2B5EF4-FFF2-40B4-BE49-F238E27FC236}">
              <a16:creationId xmlns:a16="http://schemas.microsoft.com/office/drawing/2014/main" id="{08030892-4987-4C78-8A6E-E901236E22DD}"/>
            </a:ext>
          </a:extLst>
        </xdr:cNvPr>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1" name="直線コネクタ 240">
          <a:extLst>
            <a:ext uri="{FF2B5EF4-FFF2-40B4-BE49-F238E27FC236}">
              <a16:creationId xmlns:a16="http://schemas.microsoft.com/office/drawing/2014/main" id="{F02608B5-8039-47A2-B213-9FECBB93010F}"/>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2" name="テキスト ボックス 241">
          <a:extLst>
            <a:ext uri="{FF2B5EF4-FFF2-40B4-BE49-F238E27FC236}">
              <a16:creationId xmlns:a16="http://schemas.microsoft.com/office/drawing/2014/main" id="{1A504F67-0046-4C2B-A6C2-1F43883A204C}"/>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43" name="直線コネクタ 242">
          <a:extLst>
            <a:ext uri="{FF2B5EF4-FFF2-40B4-BE49-F238E27FC236}">
              <a16:creationId xmlns:a16="http://schemas.microsoft.com/office/drawing/2014/main" id="{493924BA-CFBB-4F35-8571-193A765A77C0}"/>
            </a:ext>
          </a:extLst>
        </xdr:cNvPr>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44" name="テキスト ボックス 243">
          <a:extLst>
            <a:ext uri="{FF2B5EF4-FFF2-40B4-BE49-F238E27FC236}">
              <a16:creationId xmlns:a16="http://schemas.microsoft.com/office/drawing/2014/main" id="{508F686B-3CB5-4F1E-BCF4-75289ED17AE5}"/>
            </a:ext>
          </a:extLst>
        </xdr:cNvPr>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a:extLst>
            <a:ext uri="{FF2B5EF4-FFF2-40B4-BE49-F238E27FC236}">
              <a16:creationId xmlns:a16="http://schemas.microsoft.com/office/drawing/2014/main" id="{554FDE58-BBBC-459D-B555-6109320041C5}"/>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6" name="テキスト ボックス 245">
          <a:extLst>
            <a:ext uri="{FF2B5EF4-FFF2-40B4-BE49-F238E27FC236}">
              <a16:creationId xmlns:a16="http://schemas.microsoft.com/office/drawing/2014/main" id="{4707D918-E309-487B-ADA0-5CE489585C35}"/>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47" name="直線コネクタ 246">
          <a:extLst>
            <a:ext uri="{FF2B5EF4-FFF2-40B4-BE49-F238E27FC236}">
              <a16:creationId xmlns:a16="http://schemas.microsoft.com/office/drawing/2014/main" id="{9C6B44B3-1DDB-4406-837B-98DFDF70C352}"/>
            </a:ext>
          </a:extLst>
        </xdr:cNvPr>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48" name="テキスト ボックス 247">
          <a:extLst>
            <a:ext uri="{FF2B5EF4-FFF2-40B4-BE49-F238E27FC236}">
              <a16:creationId xmlns:a16="http://schemas.microsoft.com/office/drawing/2014/main" id="{3638C64E-9601-42E9-8B1A-C2DB44DDA331}"/>
            </a:ext>
          </a:extLst>
        </xdr:cNvPr>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9" name="直線コネクタ 248">
          <a:extLst>
            <a:ext uri="{FF2B5EF4-FFF2-40B4-BE49-F238E27FC236}">
              <a16:creationId xmlns:a16="http://schemas.microsoft.com/office/drawing/2014/main" id="{1DFA49B5-1AB8-4772-8A17-713CD34FE4DF}"/>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50" name="テキスト ボックス 249">
          <a:extLst>
            <a:ext uri="{FF2B5EF4-FFF2-40B4-BE49-F238E27FC236}">
              <a16:creationId xmlns:a16="http://schemas.microsoft.com/office/drawing/2014/main" id="{C544A23B-C793-47D7-B19A-DE06C6746A48}"/>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51" name="直線コネクタ 250">
          <a:extLst>
            <a:ext uri="{FF2B5EF4-FFF2-40B4-BE49-F238E27FC236}">
              <a16:creationId xmlns:a16="http://schemas.microsoft.com/office/drawing/2014/main" id="{5362D6B7-87B5-4360-87EF-0434306AFA61}"/>
            </a:ext>
          </a:extLst>
        </xdr:cNvPr>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52" name="テキスト ボックス 251">
          <a:extLst>
            <a:ext uri="{FF2B5EF4-FFF2-40B4-BE49-F238E27FC236}">
              <a16:creationId xmlns:a16="http://schemas.microsoft.com/office/drawing/2014/main" id="{617180DD-749E-4339-BE66-3E66CC9C59AA}"/>
            </a:ext>
          </a:extLst>
        </xdr:cNvPr>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CF1EA349-8C5D-4945-A8F5-92B51164035A}"/>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737FF75E-5CFE-467A-909A-9A5B6501ACDE}"/>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5A29D671-1057-4DE6-B0CB-7C4B3F5D0C4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69850</xdr:rowOff>
    </xdr:to>
    <xdr:cxnSp macro="">
      <xdr:nvCxnSpPr>
        <xdr:cNvPr id="256" name="直線コネクタ 255">
          <a:extLst>
            <a:ext uri="{FF2B5EF4-FFF2-40B4-BE49-F238E27FC236}">
              <a16:creationId xmlns:a16="http://schemas.microsoft.com/office/drawing/2014/main" id="{3994CCF0-A369-49B2-B2FD-0486D4CFB3A8}"/>
            </a:ext>
          </a:extLst>
        </xdr:cNvPr>
        <xdr:cNvCxnSpPr/>
      </xdr:nvCxnSpPr>
      <xdr:spPr>
        <a:xfrm flipV="1">
          <a:off x="17018000" y="1388110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41927</xdr:rowOff>
    </xdr:from>
    <xdr:ext cx="762000" cy="259045"/>
    <xdr:sp macro="" textlink="">
      <xdr:nvSpPr>
        <xdr:cNvPr id="257" name="給与水準   （国との比較）最小値テキスト">
          <a:extLst>
            <a:ext uri="{FF2B5EF4-FFF2-40B4-BE49-F238E27FC236}">
              <a16:creationId xmlns:a16="http://schemas.microsoft.com/office/drawing/2014/main" id="{582ABDAF-8A47-4466-91A7-3D6A586705CC}"/>
            </a:ext>
          </a:extLst>
        </xdr:cNvPr>
        <xdr:cNvSpPr txBox="1"/>
      </xdr:nvSpPr>
      <xdr:spPr>
        <a:xfrm>
          <a:off x="17106900" y="153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58" name="直線コネクタ 257">
          <a:extLst>
            <a:ext uri="{FF2B5EF4-FFF2-40B4-BE49-F238E27FC236}">
              <a16:creationId xmlns:a16="http://schemas.microsoft.com/office/drawing/2014/main" id="{DD6487D3-3830-4D00-8315-67185E070AA7}"/>
            </a:ext>
          </a:extLst>
        </xdr:cNvPr>
        <xdr:cNvCxnSpPr/>
      </xdr:nvCxnSpPr>
      <xdr:spPr>
        <a:xfrm>
          <a:off x="16929100" y="1532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9" name="給与水準   （国との比較）最大値テキスト">
          <a:extLst>
            <a:ext uri="{FF2B5EF4-FFF2-40B4-BE49-F238E27FC236}">
              <a16:creationId xmlns:a16="http://schemas.microsoft.com/office/drawing/2014/main" id="{0349F378-6624-4632-A439-5882D19A054B}"/>
            </a:ext>
          </a:extLst>
        </xdr:cNvPr>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60" name="直線コネクタ 259">
          <a:extLst>
            <a:ext uri="{FF2B5EF4-FFF2-40B4-BE49-F238E27FC236}">
              <a16:creationId xmlns:a16="http://schemas.microsoft.com/office/drawing/2014/main" id="{59578B44-1115-4766-A39F-5EAC518C723E}"/>
            </a:ext>
          </a:extLst>
        </xdr:cNvPr>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127794</xdr:rowOff>
    </xdr:from>
    <xdr:to>
      <xdr:col>81</xdr:col>
      <xdr:colOff>44450</xdr:colOff>
      <xdr:row>84</xdr:row>
      <xdr:rowOff>142875</xdr:rowOff>
    </xdr:to>
    <xdr:cxnSp macro="">
      <xdr:nvCxnSpPr>
        <xdr:cNvPr id="261" name="直線コネクタ 260">
          <a:extLst>
            <a:ext uri="{FF2B5EF4-FFF2-40B4-BE49-F238E27FC236}">
              <a16:creationId xmlns:a16="http://schemas.microsoft.com/office/drawing/2014/main" id="{C8E5E934-7579-4305-8363-2000D2C2ADC8}"/>
            </a:ext>
          </a:extLst>
        </xdr:cNvPr>
        <xdr:cNvCxnSpPr/>
      </xdr:nvCxnSpPr>
      <xdr:spPr>
        <a:xfrm>
          <a:off x="16179800" y="14529594"/>
          <a:ext cx="838200" cy="1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93521</xdr:rowOff>
    </xdr:from>
    <xdr:ext cx="762000" cy="259045"/>
    <xdr:sp macro="" textlink="">
      <xdr:nvSpPr>
        <xdr:cNvPr id="262" name="給与水準   （国との比較）平均値テキスト">
          <a:extLst>
            <a:ext uri="{FF2B5EF4-FFF2-40B4-BE49-F238E27FC236}">
              <a16:creationId xmlns:a16="http://schemas.microsoft.com/office/drawing/2014/main" id="{87C46F3E-8877-4FD8-9C63-3D003822DAED}"/>
            </a:ext>
          </a:extLst>
        </xdr:cNvPr>
        <xdr:cNvSpPr txBox="1"/>
      </xdr:nvSpPr>
      <xdr:spPr>
        <a:xfrm>
          <a:off x="17106900" y="143238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76994</xdr:rowOff>
    </xdr:from>
    <xdr:to>
      <xdr:col>81</xdr:col>
      <xdr:colOff>95250</xdr:colOff>
      <xdr:row>85</xdr:row>
      <xdr:rowOff>7144</xdr:rowOff>
    </xdr:to>
    <xdr:sp macro="" textlink="">
      <xdr:nvSpPr>
        <xdr:cNvPr id="263" name="フローチャート: 判断 262">
          <a:extLst>
            <a:ext uri="{FF2B5EF4-FFF2-40B4-BE49-F238E27FC236}">
              <a16:creationId xmlns:a16="http://schemas.microsoft.com/office/drawing/2014/main" id="{C86B7F08-CC21-4374-9CAF-BB75B44C3C3E}"/>
            </a:ext>
          </a:extLst>
        </xdr:cNvPr>
        <xdr:cNvSpPr/>
      </xdr:nvSpPr>
      <xdr:spPr>
        <a:xfrm>
          <a:off x="16967200" y="1447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127794</xdr:rowOff>
    </xdr:from>
    <xdr:to>
      <xdr:col>77</xdr:col>
      <xdr:colOff>44450</xdr:colOff>
      <xdr:row>85</xdr:row>
      <xdr:rowOff>76994</xdr:rowOff>
    </xdr:to>
    <xdr:cxnSp macro="">
      <xdr:nvCxnSpPr>
        <xdr:cNvPr id="264" name="直線コネクタ 263">
          <a:extLst>
            <a:ext uri="{FF2B5EF4-FFF2-40B4-BE49-F238E27FC236}">
              <a16:creationId xmlns:a16="http://schemas.microsoft.com/office/drawing/2014/main" id="{0577B462-0734-4ED5-93FF-D964BC986DC0}"/>
            </a:ext>
          </a:extLst>
        </xdr:cNvPr>
        <xdr:cNvCxnSpPr/>
      </xdr:nvCxnSpPr>
      <xdr:spPr>
        <a:xfrm flipV="1">
          <a:off x="15290800" y="14529594"/>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76994</xdr:rowOff>
    </xdr:from>
    <xdr:to>
      <xdr:col>77</xdr:col>
      <xdr:colOff>95250</xdr:colOff>
      <xdr:row>85</xdr:row>
      <xdr:rowOff>7144</xdr:rowOff>
    </xdr:to>
    <xdr:sp macro="" textlink="">
      <xdr:nvSpPr>
        <xdr:cNvPr id="265" name="フローチャート: 判断 264">
          <a:extLst>
            <a:ext uri="{FF2B5EF4-FFF2-40B4-BE49-F238E27FC236}">
              <a16:creationId xmlns:a16="http://schemas.microsoft.com/office/drawing/2014/main" id="{000A2B66-D139-4090-B1CE-73A6A50AE3F9}"/>
            </a:ext>
          </a:extLst>
        </xdr:cNvPr>
        <xdr:cNvSpPr/>
      </xdr:nvSpPr>
      <xdr:spPr>
        <a:xfrm>
          <a:off x="16129000" y="1447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17321</xdr:rowOff>
    </xdr:from>
    <xdr:ext cx="736600" cy="259045"/>
    <xdr:sp macro="" textlink="">
      <xdr:nvSpPr>
        <xdr:cNvPr id="266" name="テキスト ボックス 265">
          <a:extLst>
            <a:ext uri="{FF2B5EF4-FFF2-40B4-BE49-F238E27FC236}">
              <a16:creationId xmlns:a16="http://schemas.microsoft.com/office/drawing/2014/main" id="{97E5DE90-42CD-482B-936F-8D9EB6721F8D}"/>
            </a:ext>
          </a:extLst>
        </xdr:cNvPr>
        <xdr:cNvSpPr txBox="1"/>
      </xdr:nvSpPr>
      <xdr:spPr>
        <a:xfrm>
          <a:off x="15798800" y="142476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76994</xdr:rowOff>
    </xdr:from>
    <xdr:to>
      <xdr:col>72</xdr:col>
      <xdr:colOff>203200</xdr:colOff>
      <xdr:row>85</xdr:row>
      <xdr:rowOff>76994</xdr:rowOff>
    </xdr:to>
    <xdr:cxnSp macro="">
      <xdr:nvCxnSpPr>
        <xdr:cNvPr id="267" name="直線コネクタ 266">
          <a:extLst>
            <a:ext uri="{FF2B5EF4-FFF2-40B4-BE49-F238E27FC236}">
              <a16:creationId xmlns:a16="http://schemas.microsoft.com/office/drawing/2014/main" id="{A7352C7F-8B71-4664-A68C-7F2466380FD1}"/>
            </a:ext>
          </a:extLst>
        </xdr:cNvPr>
        <xdr:cNvCxnSpPr/>
      </xdr:nvCxnSpPr>
      <xdr:spPr>
        <a:xfrm>
          <a:off x="14401800" y="146502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107156</xdr:rowOff>
    </xdr:from>
    <xdr:to>
      <xdr:col>73</xdr:col>
      <xdr:colOff>44450</xdr:colOff>
      <xdr:row>85</xdr:row>
      <xdr:rowOff>37306</xdr:rowOff>
    </xdr:to>
    <xdr:sp macro="" textlink="">
      <xdr:nvSpPr>
        <xdr:cNvPr id="268" name="フローチャート: 判断 267">
          <a:extLst>
            <a:ext uri="{FF2B5EF4-FFF2-40B4-BE49-F238E27FC236}">
              <a16:creationId xmlns:a16="http://schemas.microsoft.com/office/drawing/2014/main" id="{8C981B42-B227-4BBB-BB4A-63D6E4C8B568}"/>
            </a:ext>
          </a:extLst>
        </xdr:cNvPr>
        <xdr:cNvSpPr/>
      </xdr:nvSpPr>
      <xdr:spPr>
        <a:xfrm>
          <a:off x="15240000" y="1450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47483</xdr:rowOff>
    </xdr:from>
    <xdr:ext cx="762000" cy="259045"/>
    <xdr:sp macro="" textlink="">
      <xdr:nvSpPr>
        <xdr:cNvPr id="269" name="テキスト ボックス 268">
          <a:extLst>
            <a:ext uri="{FF2B5EF4-FFF2-40B4-BE49-F238E27FC236}">
              <a16:creationId xmlns:a16="http://schemas.microsoft.com/office/drawing/2014/main" id="{EE553476-FEDC-4E71-83BC-F525401839E8}"/>
            </a:ext>
          </a:extLst>
        </xdr:cNvPr>
        <xdr:cNvSpPr txBox="1"/>
      </xdr:nvSpPr>
      <xdr:spPr>
        <a:xfrm>
          <a:off x="14909800" y="14277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76994</xdr:rowOff>
    </xdr:from>
    <xdr:to>
      <xdr:col>68</xdr:col>
      <xdr:colOff>152400</xdr:colOff>
      <xdr:row>85</xdr:row>
      <xdr:rowOff>76994</xdr:rowOff>
    </xdr:to>
    <xdr:cxnSp macro="">
      <xdr:nvCxnSpPr>
        <xdr:cNvPr id="270" name="直線コネクタ 269">
          <a:extLst>
            <a:ext uri="{FF2B5EF4-FFF2-40B4-BE49-F238E27FC236}">
              <a16:creationId xmlns:a16="http://schemas.microsoft.com/office/drawing/2014/main" id="{D67B9747-2D10-4392-A5D5-FCA9CB582E18}"/>
            </a:ext>
          </a:extLst>
        </xdr:cNvPr>
        <xdr:cNvCxnSpPr/>
      </xdr:nvCxnSpPr>
      <xdr:spPr>
        <a:xfrm>
          <a:off x="13512800" y="146502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107156</xdr:rowOff>
    </xdr:from>
    <xdr:to>
      <xdr:col>68</xdr:col>
      <xdr:colOff>203200</xdr:colOff>
      <xdr:row>85</xdr:row>
      <xdr:rowOff>37306</xdr:rowOff>
    </xdr:to>
    <xdr:sp macro="" textlink="">
      <xdr:nvSpPr>
        <xdr:cNvPr id="271" name="フローチャート: 判断 270">
          <a:extLst>
            <a:ext uri="{FF2B5EF4-FFF2-40B4-BE49-F238E27FC236}">
              <a16:creationId xmlns:a16="http://schemas.microsoft.com/office/drawing/2014/main" id="{12F66203-7F2C-4718-9888-295D12668329}"/>
            </a:ext>
          </a:extLst>
        </xdr:cNvPr>
        <xdr:cNvSpPr/>
      </xdr:nvSpPr>
      <xdr:spPr>
        <a:xfrm>
          <a:off x="14351000" y="1450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47483</xdr:rowOff>
    </xdr:from>
    <xdr:ext cx="762000" cy="259045"/>
    <xdr:sp macro="" textlink="">
      <xdr:nvSpPr>
        <xdr:cNvPr id="272" name="テキスト ボックス 271">
          <a:extLst>
            <a:ext uri="{FF2B5EF4-FFF2-40B4-BE49-F238E27FC236}">
              <a16:creationId xmlns:a16="http://schemas.microsoft.com/office/drawing/2014/main" id="{649C26AC-F153-4F38-8FC3-951A8C75136C}"/>
            </a:ext>
          </a:extLst>
        </xdr:cNvPr>
        <xdr:cNvSpPr txBox="1"/>
      </xdr:nvSpPr>
      <xdr:spPr>
        <a:xfrm>
          <a:off x="14020800" y="14277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137319</xdr:rowOff>
    </xdr:from>
    <xdr:to>
      <xdr:col>64</xdr:col>
      <xdr:colOff>152400</xdr:colOff>
      <xdr:row>85</xdr:row>
      <xdr:rowOff>67469</xdr:rowOff>
    </xdr:to>
    <xdr:sp macro="" textlink="">
      <xdr:nvSpPr>
        <xdr:cNvPr id="273" name="フローチャート: 判断 272">
          <a:extLst>
            <a:ext uri="{FF2B5EF4-FFF2-40B4-BE49-F238E27FC236}">
              <a16:creationId xmlns:a16="http://schemas.microsoft.com/office/drawing/2014/main" id="{F3EAAB94-DEFC-40FC-A471-27AA3CECA31A}"/>
            </a:ext>
          </a:extLst>
        </xdr:cNvPr>
        <xdr:cNvSpPr/>
      </xdr:nvSpPr>
      <xdr:spPr>
        <a:xfrm>
          <a:off x="13462000" y="14539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77646</xdr:rowOff>
    </xdr:from>
    <xdr:ext cx="762000" cy="259045"/>
    <xdr:sp macro="" textlink="">
      <xdr:nvSpPr>
        <xdr:cNvPr id="274" name="テキスト ボックス 273">
          <a:extLst>
            <a:ext uri="{FF2B5EF4-FFF2-40B4-BE49-F238E27FC236}">
              <a16:creationId xmlns:a16="http://schemas.microsoft.com/office/drawing/2014/main" id="{5B514CE3-69D4-4767-8A05-4D78AC765F81}"/>
            </a:ext>
          </a:extLst>
        </xdr:cNvPr>
        <xdr:cNvSpPr txBox="1"/>
      </xdr:nvSpPr>
      <xdr:spPr>
        <a:xfrm>
          <a:off x="13131800" y="14307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BEC02270-B91F-4FD5-AE79-DC34B6B42086}"/>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2309592F-6B7A-499C-9BD8-98AB9B5B4733}"/>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71C16F2E-8856-4772-90D5-34FF883556CD}"/>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B0F2CFD1-2206-4635-A1B3-BB78682445C4}"/>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6C8DBC20-4774-41BF-A018-AE18E249B242}"/>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92075</xdr:rowOff>
    </xdr:from>
    <xdr:to>
      <xdr:col>81</xdr:col>
      <xdr:colOff>95250</xdr:colOff>
      <xdr:row>85</xdr:row>
      <xdr:rowOff>22225</xdr:rowOff>
    </xdr:to>
    <xdr:sp macro="" textlink="">
      <xdr:nvSpPr>
        <xdr:cNvPr id="280" name="楕円 279">
          <a:extLst>
            <a:ext uri="{FF2B5EF4-FFF2-40B4-BE49-F238E27FC236}">
              <a16:creationId xmlns:a16="http://schemas.microsoft.com/office/drawing/2014/main" id="{91B283AC-BF9D-4736-93D3-ED641F072298}"/>
            </a:ext>
          </a:extLst>
        </xdr:cNvPr>
        <xdr:cNvSpPr/>
      </xdr:nvSpPr>
      <xdr:spPr>
        <a:xfrm>
          <a:off x="16967200" y="1449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64152</xdr:rowOff>
    </xdr:from>
    <xdr:ext cx="762000" cy="259045"/>
    <xdr:sp macro="" textlink="">
      <xdr:nvSpPr>
        <xdr:cNvPr id="281" name="給与水準   （国との比較）該当値テキスト">
          <a:extLst>
            <a:ext uri="{FF2B5EF4-FFF2-40B4-BE49-F238E27FC236}">
              <a16:creationId xmlns:a16="http://schemas.microsoft.com/office/drawing/2014/main" id="{17EED0B8-A684-4491-96A3-B74515DBA871}"/>
            </a:ext>
          </a:extLst>
        </xdr:cNvPr>
        <xdr:cNvSpPr txBox="1"/>
      </xdr:nvSpPr>
      <xdr:spPr>
        <a:xfrm>
          <a:off x="17106900" y="14465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76994</xdr:rowOff>
    </xdr:from>
    <xdr:to>
      <xdr:col>77</xdr:col>
      <xdr:colOff>95250</xdr:colOff>
      <xdr:row>85</xdr:row>
      <xdr:rowOff>7144</xdr:rowOff>
    </xdr:to>
    <xdr:sp macro="" textlink="">
      <xdr:nvSpPr>
        <xdr:cNvPr id="282" name="楕円 281">
          <a:extLst>
            <a:ext uri="{FF2B5EF4-FFF2-40B4-BE49-F238E27FC236}">
              <a16:creationId xmlns:a16="http://schemas.microsoft.com/office/drawing/2014/main" id="{54EC7334-8C8A-410D-97DB-716CF9A15CF0}"/>
            </a:ext>
          </a:extLst>
        </xdr:cNvPr>
        <xdr:cNvSpPr/>
      </xdr:nvSpPr>
      <xdr:spPr>
        <a:xfrm>
          <a:off x="16129000" y="14478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163371</xdr:rowOff>
    </xdr:from>
    <xdr:ext cx="736600" cy="259045"/>
    <xdr:sp macro="" textlink="">
      <xdr:nvSpPr>
        <xdr:cNvPr id="283" name="テキスト ボックス 282">
          <a:extLst>
            <a:ext uri="{FF2B5EF4-FFF2-40B4-BE49-F238E27FC236}">
              <a16:creationId xmlns:a16="http://schemas.microsoft.com/office/drawing/2014/main" id="{41048B8E-7EEF-404C-80DD-2874426C8100}"/>
            </a:ext>
          </a:extLst>
        </xdr:cNvPr>
        <xdr:cNvSpPr txBox="1"/>
      </xdr:nvSpPr>
      <xdr:spPr>
        <a:xfrm>
          <a:off x="15798800" y="145651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26194</xdr:rowOff>
    </xdr:from>
    <xdr:to>
      <xdr:col>73</xdr:col>
      <xdr:colOff>44450</xdr:colOff>
      <xdr:row>85</xdr:row>
      <xdr:rowOff>127794</xdr:rowOff>
    </xdr:to>
    <xdr:sp macro="" textlink="">
      <xdr:nvSpPr>
        <xdr:cNvPr id="284" name="楕円 283">
          <a:extLst>
            <a:ext uri="{FF2B5EF4-FFF2-40B4-BE49-F238E27FC236}">
              <a16:creationId xmlns:a16="http://schemas.microsoft.com/office/drawing/2014/main" id="{B5C97984-4240-4A48-8CFF-3CE94279A1A6}"/>
            </a:ext>
          </a:extLst>
        </xdr:cNvPr>
        <xdr:cNvSpPr/>
      </xdr:nvSpPr>
      <xdr:spPr>
        <a:xfrm>
          <a:off x="15240000" y="14599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112571</xdr:rowOff>
    </xdr:from>
    <xdr:ext cx="762000" cy="259045"/>
    <xdr:sp macro="" textlink="">
      <xdr:nvSpPr>
        <xdr:cNvPr id="285" name="テキスト ボックス 284">
          <a:extLst>
            <a:ext uri="{FF2B5EF4-FFF2-40B4-BE49-F238E27FC236}">
              <a16:creationId xmlns:a16="http://schemas.microsoft.com/office/drawing/2014/main" id="{5CC1C884-0F12-442C-B643-D898DD0CA9EA}"/>
            </a:ext>
          </a:extLst>
        </xdr:cNvPr>
        <xdr:cNvSpPr txBox="1"/>
      </xdr:nvSpPr>
      <xdr:spPr>
        <a:xfrm>
          <a:off x="14909800" y="14685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26194</xdr:rowOff>
    </xdr:from>
    <xdr:to>
      <xdr:col>68</xdr:col>
      <xdr:colOff>203200</xdr:colOff>
      <xdr:row>85</xdr:row>
      <xdr:rowOff>127794</xdr:rowOff>
    </xdr:to>
    <xdr:sp macro="" textlink="">
      <xdr:nvSpPr>
        <xdr:cNvPr id="286" name="楕円 285">
          <a:extLst>
            <a:ext uri="{FF2B5EF4-FFF2-40B4-BE49-F238E27FC236}">
              <a16:creationId xmlns:a16="http://schemas.microsoft.com/office/drawing/2014/main" id="{A4188342-4AC0-445F-A5DE-F4263A55F3F6}"/>
            </a:ext>
          </a:extLst>
        </xdr:cNvPr>
        <xdr:cNvSpPr/>
      </xdr:nvSpPr>
      <xdr:spPr>
        <a:xfrm>
          <a:off x="14351000" y="14599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112571</xdr:rowOff>
    </xdr:from>
    <xdr:ext cx="762000" cy="259045"/>
    <xdr:sp macro="" textlink="">
      <xdr:nvSpPr>
        <xdr:cNvPr id="287" name="テキスト ボックス 286">
          <a:extLst>
            <a:ext uri="{FF2B5EF4-FFF2-40B4-BE49-F238E27FC236}">
              <a16:creationId xmlns:a16="http://schemas.microsoft.com/office/drawing/2014/main" id="{C4CB72D5-6E51-4B15-935C-4D6514AF5EE6}"/>
            </a:ext>
          </a:extLst>
        </xdr:cNvPr>
        <xdr:cNvSpPr txBox="1"/>
      </xdr:nvSpPr>
      <xdr:spPr>
        <a:xfrm>
          <a:off x="14020800" y="14685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26194</xdr:rowOff>
    </xdr:from>
    <xdr:to>
      <xdr:col>64</xdr:col>
      <xdr:colOff>152400</xdr:colOff>
      <xdr:row>85</xdr:row>
      <xdr:rowOff>127794</xdr:rowOff>
    </xdr:to>
    <xdr:sp macro="" textlink="">
      <xdr:nvSpPr>
        <xdr:cNvPr id="288" name="楕円 287">
          <a:extLst>
            <a:ext uri="{FF2B5EF4-FFF2-40B4-BE49-F238E27FC236}">
              <a16:creationId xmlns:a16="http://schemas.microsoft.com/office/drawing/2014/main" id="{F94A4E7E-4665-45DD-BCBE-9F732BA6D6FC}"/>
            </a:ext>
          </a:extLst>
        </xdr:cNvPr>
        <xdr:cNvSpPr/>
      </xdr:nvSpPr>
      <xdr:spPr>
        <a:xfrm>
          <a:off x="13462000" y="14599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112571</xdr:rowOff>
    </xdr:from>
    <xdr:ext cx="762000" cy="259045"/>
    <xdr:sp macro="" textlink="">
      <xdr:nvSpPr>
        <xdr:cNvPr id="289" name="テキスト ボックス 288">
          <a:extLst>
            <a:ext uri="{FF2B5EF4-FFF2-40B4-BE49-F238E27FC236}">
              <a16:creationId xmlns:a16="http://schemas.microsoft.com/office/drawing/2014/main" id="{45FE9943-4152-47A3-BFB3-62CD301BB153}"/>
            </a:ext>
          </a:extLst>
        </xdr:cNvPr>
        <xdr:cNvSpPr txBox="1"/>
      </xdr:nvSpPr>
      <xdr:spPr>
        <a:xfrm>
          <a:off x="13131800" y="14685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550CD063-FCEB-4E9B-A8DA-B8F5A602110F}"/>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CDF2B649-1A22-4A88-8E44-B0F17989BFBE}"/>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DC5B23EA-0D52-45BC-B22C-A4D83E72F71A}"/>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9D392B32-475D-455A-AC5B-4D9FE246DE6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F20D5B74-AB8A-4346-9A0F-EC6931244C8C}"/>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2B263C8B-ED95-49E2-8EE8-EB12E0DB6B3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C4314F6B-CCCE-47A0-BDF1-BF4F6DD5BE5B}"/>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33753C55-4D7D-4CFE-9E63-29F89011092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E94AED1-2730-4DEE-A438-2FAE25B365F4}"/>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4DA5DB70-06BE-42FD-9093-79256DC6641C}"/>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112EF2BC-E889-4F7B-84B8-16C973A0CFB2}"/>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B9B2577A-2CD3-4EF6-AA58-8811669E1E05}"/>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D5DAFA86-B813-467C-BEEC-C38CBFC03FDA}"/>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想定外退職者や採用辞退の影響により、定員適正化計画の目標値を下回っている。類似団体平均より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1.25</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多く、全国平均より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1.91</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多い水準となっている要因の一つとして、消防職員が市職員に含まれることが考えられる。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年度に策定した行財政健全化計画（第</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次）の中で、職員人件費の削減を目指しているため、さらに既存事務事業の効率化、民間委託等を検討しながら職員数の削減に対応する。また、今後は定年延長の影響が想定されるため、職員の年齢構成バランスも考慮の上、適正な定員管理に努める。</a:t>
          </a: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136CFD2C-57AE-4490-B76A-A5A662F4F1FF}"/>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1DE23500-B434-4340-B559-B3546A0D4C21}"/>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28600D65-86D8-4445-99E4-C464EA1AE0A4}"/>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a:extLst>
            <a:ext uri="{FF2B5EF4-FFF2-40B4-BE49-F238E27FC236}">
              <a16:creationId xmlns:a16="http://schemas.microsoft.com/office/drawing/2014/main" id="{156627E8-F488-4308-B11D-072E9F2C07F9}"/>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7" name="テキスト ボックス 306">
          <a:extLst>
            <a:ext uri="{FF2B5EF4-FFF2-40B4-BE49-F238E27FC236}">
              <a16:creationId xmlns:a16="http://schemas.microsoft.com/office/drawing/2014/main" id="{3828718D-23AB-4468-A938-6B083CB4C67F}"/>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a:extLst>
            <a:ext uri="{FF2B5EF4-FFF2-40B4-BE49-F238E27FC236}">
              <a16:creationId xmlns:a16="http://schemas.microsoft.com/office/drawing/2014/main" id="{A5970CDE-DD2F-430F-B98A-CD1C3C4F4FC5}"/>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9" name="テキスト ボックス 308">
          <a:extLst>
            <a:ext uri="{FF2B5EF4-FFF2-40B4-BE49-F238E27FC236}">
              <a16:creationId xmlns:a16="http://schemas.microsoft.com/office/drawing/2014/main" id="{19E616BD-FA65-48FD-A421-73291A7CE242}"/>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a:extLst>
            <a:ext uri="{FF2B5EF4-FFF2-40B4-BE49-F238E27FC236}">
              <a16:creationId xmlns:a16="http://schemas.microsoft.com/office/drawing/2014/main" id="{2C086F5B-57E4-4EC9-B91B-13160C56DB0E}"/>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a:extLst>
            <a:ext uri="{FF2B5EF4-FFF2-40B4-BE49-F238E27FC236}">
              <a16:creationId xmlns:a16="http://schemas.microsoft.com/office/drawing/2014/main" id="{EE37AA84-AF29-40B5-9C24-84514139C402}"/>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a:extLst>
            <a:ext uri="{FF2B5EF4-FFF2-40B4-BE49-F238E27FC236}">
              <a16:creationId xmlns:a16="http://schemas.microsoft.com/office/drawing/2014/main" id="{A2ED8A1F-8D77-4C7F-BB94-E3BC333D6CAF}"/>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3" name="テキスト ボックス 312">
          <a:extLst>
            <a:ext uri="{FF2B5EF4-FFF2-40B4-BE49-F238E27FC236}">
              <a16:creationId xmlns:a16="http://schemas.microsoft.com/office/drawing/2014/main" id="{0C2A9951-CFE2-4D1F-A320-A4F7CA33A1C5}"/>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a:extLst>
            <a:ext uri="{FF2B5EF4-FFF2-40B4-BE49-F238E27FC236}">
              <a16:creationId xmlns:a16="http://schemas.microsoft.com/office/drawing/2014/main" id="{97B2D758-507E-4C52-AFD3-65A7F5B0C8EB}"/>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5" name="テキスト ボックス 314">
          <a:extLst>
            <a:ext uri="{FF2B5EF4-FFF2-40B4-BE49-F238E27FC236}">
              <a16:creationId xmlns:a16="http://schemas.microsoft.com/office/drawing/2014/main" id="{0E50BCB5-CE33-41A5-B36B-C78D3621AC7C}"/>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FE025AA9-DE7D-4EC5-8B03-D6A303A54E6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BC913348-D3F4-4903-89F1-14EA57207A34}"/>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AFECB774-896A-476A-8DC6-26B8C142FCF7}"/>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135185</xdr:rowOff>
    </xdr:from>
    <xdr:to>
      <xdr:col>81</xdr:col>
      <xdr:colOff>44450</xdr:colOff>
      <xdr:row>68</xdr:row>
      <xdr:rowOff>17145</xdr:rowOff>
    </xdr:to>
    <xdr:cxnSp macro="">
      <xdr:nvCxnSpPr>
        <xdr:cNvPr id="319" name="直線コネクタ 318">
          <a:extLst>
            <a:ext uri="{FF2B5EF4-FFF2-40B4-BE49-F238E27FC236}">
              <a16:creationId xmlns:a16="http://schemas.microsoft.com/office/drawing/2014/main" id="{1AE9EBF9-1B58-44A7-B864-497EAAC63CDC}"/>
            </a:ext>
          </a:extLst>
        </xdr:cNvPr>
        <xdr:cNvCxnSpPr/>
      </xdr:nvCxnSpPr>
      <xdr:spPr>
        <a:xfrm flipV="1">
          <a:off x="17018000" y="10250735"/>
          <a:ext cx="0" cy="14250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160672</xdr:rowOff>
    </xdr:from>
    <xdr:ext cx="762000" cy="259045"/>
    <xdr:sp macro="" textlink="">
      <xdr:nvSpPr>
        <xdr:cNvPr id="320" name="定員管理の状況最小値テキスト">
          <a:extLst>
            <a:ext uri="{FF2B5EF4-FFF2-40B4-BE49-F238E27FC236}">
              <a16:creationId xmlns:a16="http://schemas.microsoft.com/office/drawing/2014/main" id="{AF7D19C6-72C7-40A5-8F0E-94F642A7448A}"/>
            </a:ext>
          </a:extLst>
        </xdr:cNvPr>
        <xdr:cNvSpPr txBox="1"/>
      </xdr:nvSpPr>
      <xdr:spPr>
        <a:xfrm>
          <a:off x="17106900" y="1164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17145</xdr:rowOff>
    </xdr:from>
    <xdr:to>
      <xdr:col>81</xdr:col>
      <xdr:colOff>133350</xdr:colOff>
      <xdr:row>68</xdr:row>
      <xdr:rowOff>17145</xdr:rowOff>
    </xdr:to>
    <xdr:cxnSp macro="">
      <xdr:nvCxnSpPr>
        <xdr:cNvPr id="321" name="直線コネクタ 320">
          <a:extLst>
            <a:ext uri="{FF2B5EF4-FFF2-40B4-BE49-F238E27FC236}">
              <a16:creationId xmlns:a16="http://schemas.microsoft.com/office/drawing/2014/main" id="{68C292AA-7201-4427-A98D-8F386151E452}"/>
            </a:ext>
          </a:extLst>
        </xdr:cNvPr>
        <xdr:cNvCxnSpPr/>
      </xdr:nvCxnSpPr>
      <xdr:spPr>
        <a:xfrm>
          <a:off x="16929100" y="11675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50112</xdr:rowOff>
    </xdr:from>
    <xdr:ext cx="762000" cy="259045"/>
    <xdr:sp macro="" textlink="">
      <xdr:nvSpPr>
        <xdr:cNvPr id="322" name="定員管理の状況最大値テキスト">
          <a:extLst>
            <a:ext uri="{FF2B5EF4-FFF2-40B4-BE49-F238E27FC236}">
              <a16:creationId xmlns:a16="http://schemas.microsoft.com/office/drawing/2014/main" id="{1E30AAFC-DA8D-4BCE-A007-5ABE7781F82B}"/>
            </a:ext>
          </a:extLst>
        </xdr:cNvPr>
        <xdr:cNvSpPr txBox="1"/>
      </xdr:nvSpPr>
      <xdr:spPr>
        <a:xfrm>
          <a:off x="17106900" y="9994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135185</xdr:rowOff>
    </xdr:from>
    <xdr:to>
      <xdr:col>81</xdr:col>
      <xdr:colOff>133350</xdr:colOff>
      <xdr:row>59</xdr:row>
      <xdr:rowOff>135185</xdr:rowOff>
    </xdr:to>
    <xdr:cxnSp macro="">
      <xdr:nvCxnSpPr>
        <xdr:cNvPr id="323" name="直線コネクタ 322">
          <a:extLst>
            <a:ext uri="{FF2B5EF4-FFF2-40B4-BE49-F238E27FC236}">
              <a16:creationId xmlns:a16="http://schemas.microsoft.com/office/drawing/2014/main" id="{3FBC703A-B32D-4FD9-8CCD-AEC70C6AC3FA}"/>
            </a:ext>
          </a:extLst>
        </xdr:cNvPr>
        <xdr:cNvCxnSpPr/>
      </xdr:nvCxnSpPr>
      <xdr:spPr>
        <a:xfrm>
          <a:off x="16929100" y="10250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137089</xdr:rowOff>
    </xdr:from>
    <xdr:to>
      <xdr:col>81</xdr:col>
      <xdr:colOff>44450</xdr:colOff>
      <xdr:row>63</xdr:row>
      <xdr:rowOff>149154</xdr:rowOff>
    </xdr:to>
    <xdr:cxnSp macro="">
      <xdr:nvCxnSpPr>
        <xdr:cNvPr id="324" name="直線コネクタ 323">
          <a:extLst>
            <a:ext uri="{FF2B5EF4-FFF2-40B4-BE49-F238E27FC236}">
              <a16:creationId xmlns:a16="http://schemas.microsoft.com/office/drawing/2014/main" id="{BE6E4ABF-0531-421B-874E-27FB01C1D940}"/>
            </a:ext>
          </a:extLst>
        </xdr:cNvPr>
        <xdr:cNvCxnSpPr/>
      </xdr:nvCxnSpPr>
      <xdr:spPr>
        <a:xfrm>
          <a:off x="16179800" y="10938439"/>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118762</xdr:rowOff>
    </xdr:from>
    <xdr:ext cx="762000" cy="259045"/>
    <xdr:sp macro="" textlink="">
      <xdr:nvSpPr>
        <xdr:cNvPr id="325" name="定員管理の状況平均値テキスト">
          <a:extLst>
            <a:ext uri="{FF2B5EF4-FFF2-40B4-BE49-F238E27FC236}">
              <a16:creationId xmlns:a16="http://schemas.microsoft.com/office/drawing/2014/main" id="{E67476E6-DED0-4DEC-A1F3-FA343FDDDDB5}"/>
            </a:ext>
          </a:extLst>
        </xdr:cNvPr>
        <xdr:cNvSpPr txBox="1"/>
      </xdr:nvSpPr>
      <xdr:spPr>
        <a:xfrm>
          <a:off x="17106900" y="10577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102235</xdr:rowOff>
    </xdr:from>
    <xdr:to>
      <xdr:col>81</xdr:col>
      <xdr:colOff>95250</xdr:colOff>
      <xdr:row>63</xdr:row>
      <xdr:rowOff>32385</xdr:rowOff>
    </xdr:to>
    <xdr:sp macro="" textlink="">
      <xdr:nvSpPr>
        <xdr:cNvPr id="326" name="フローチャート: 判断 325">
          <a:extLst>
            <a:ext uri="{FF2B5EF4-FFF2-40B4-BE49-F238E27FC236}">
              <a16:creationId xmlns:a16="http://schemas.microsoft.com/office/drawing/2014/main" id="{BEFE9114-C09B-4FD0-A93F-7A1AAC8BE41F}"/>
            </a:ext>
          </a:extLst>
        </xdr:cNvPr>
        <xdr:cNvSpPr/>
      </xdr:nvSpPr>
      <xdr:spPr>
        <a:xfrm>
          <a:off x="16967200" y="1073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114300</xdr:rowOff>
    </xdr:from>
    <xdr:to>
      <xdr:col>77</xdr:col>
      <xdr:colOff>44450</xdr:colOff>
      <xdr:row>63</xdr:row>
      <xdr:rowOff>137089</xdr:rowOff>
    </xdr:to>
    <xdr:cxnSp macro="">
      <xdr:nvCxnSpPr>
        <xdr:cNvPr id="327" name="直線コネクタ 326">
          <a:extLst>
            <a:ext uri="{FF2B5EF4-FFF2-40B4-BE49-F238E27FC236}">
              <a16:creationId xmlns:a16="http://schemas.microsoft.com/office/drawing/2014/main" id="{1DA7E1D1-9E00-4A85-BE96-18C5702D63BF}"/>
            </a:ext>
          </a:extLst>
        </xdr:cNvPr>
        <xdr:cNvCxnSpPr/>
      </xdr:nvCxnSpPr>
      <xdr:spPr>
        <a:xfrm>
          <a:off x="15290800" y="10915650"/>
          <a:ext cx="889000" cy="2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94192</xdr:rowOff>
    </xdr:from>
    <xdr:to>
      <xdr:col>77</xdr:col>
      <xdr:colOff>95250</xdr:colOff>
      <xdr:row>63</xdr:row>
      <xdr:rowOff>24342</xdr:rowOff>
    </xdr:to>
    <xdr:sp macro="" textlink="">
      <xdr:nvSpPr>
        <xdr:cNvPr id="328" name="フローチャート: 判断 327">
          <a:extLst>
            <a:ext uri="{FF2B5EF4-FFF2-40B4-BE49-F238E27FC236}">
              <a16:creationId xmlns:a16="http://schemas.microsoft.com/office/drawing/2014/main" id="{579684BD-2DF7-42F8-9136-1EC0E146A364}"/>
            </a:ext>
          </a:extLst>
        </xdr:cNvPr>
        <xdr:cNvSpPr/>
      </xdr:nvSpPr>
      <xdr:spPr>
        <a:xfrm>
          <a:off x="16129000" y="1072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34519</xdr:rowOff>
    </xdr:from>
    <xdr:ext cx="736600" cy="259045"/>
    <xdr:sp macro="" textlink="">
      <xdr:nvSpPr>
        <xdr:cNvPr id="329" name="テキスト ボックス 328">
          <a:extLst>
            <a:ext uri="{FF2B5EF4-FFF2-40B4-BE49-F238E27FC236}">
              <a16:creationId xmlns:a16="http://schemas.microsoft.com/office/drawing/2014/main" id="{64945C31-67F4-4877-BAEE-1A566552EE21}"/>
            </a:ext>
          </a:extLst>
        </xdr:cNvPr>
        <xdr:cNvSpPr txBox="1"/>
      </xdr:nvSpPr>
      <xdr:spPr>
        <a:xfrm>
          <a:off x="15798800" y="10492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114300</xdr:rowOff>
    </xdr:from>
    <xdr:to>
      <xdr:col>72</xdr:col>
      <xdr:colOff>203200</xdr:colOff>
      <xdr:row>63</xdr:row>
      <xdr:rowOff>118321</xdr:rowOff>
    </xdr:to>
    <xdr:cxnSp macro="">
      <xdr:nvCxnSpPr>
        <xdr:cNvPr id="330" name="直線コネクタ 329">
          <a:extLst>
            <a:ext uri="{FF2B5EF4-FFF2-40B4-BE49-F238E27FC236}">
              <a16:creationId xmlns:a16="http://schemas.microsoft.com/office/drawing/2014/main" id="{1A23E873-BEEA-48D3-8D2D-AD1719227246}"/>
            </a:ext>
          </a:extLst>
        </xdr:cNvPr>
        <xdr:cNvCxnSpPr/>
      </xdr:nvCxnSpPr>
      <xdr:spPr>
        <a:xfrm flipV="1">
          <a:off x="14401800" y="10915650"/>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49954</xdr:rowOff>
    </xdr:from>
    <xdr:to>
      <xdr:col>73</xdr:col>
      <xdr:colOff>44450</xdr:colOff>
      <xdr:row>62</xdr:row>
      <xdr:rowOff>151554</xdr:rowOff>
    </xdr:to>
    <xdr:sp macro="" textlink="">
      <xdr:nvSpPr>
        <xdr:cNvPr id="331" name="フローチャート: 判断 330">
          <a:extLst>
            <a:ext uri="{FF2B5EF4-FFF2-40B4-BE49-F238E27FC236}">
              <a16:creationId xmlns:a16="http://schemas.microsoft.com/office/drawing/2014/main" id="{37CDB380-4EF5-4DA7-BF07-9F5606786F33}"/>
            </a:ext>
          </a:extLst>
        </xdr:cNvPr>
        <xdr:cNvSpPr/>
      </xdr:nvSpPr>
      <xdr:spPr>
        <a:xfrm>
          <a:off x="15240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161731</xdr:rowOff>
    </xdr:from>
    <xdr:ext cx="762000" cy="259045"/>
    <xdr:sp macro="" textlink="">
      <xdr:nvSpPr>
        <xdr:cNvPr id="332" name="テキスト ボックス 331">
          <a:extLst>
            <a:ext uri="{FF2B5EF4-FFF2-40B4-BE49-F238E27FC236}">
              <a16:creationId xmlns:a16="http://schemas.microsoft.com/office/drawing/2014/main" id="{15F6D81E-5E4F-4C64-93AD-F4F994ACCCA1}"/>
            </a:ext>
          </a:extLst>
        </xdr:cNvPr>
        <xdr:cNvSpPr txBox="1"/>
      </xdr:nvSpPr>
      <xdr:spPr>
        <a:xfrm>
          <a:off x="14909800" y="1044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78105</xdr:rowOff>
    </xdr:from>
    <xdr:to>
      <xdr:col>68</xdr:col>
      <xdr:colOff>152400</xdr:colOff>
      <xdr:row>63</xdr:row>
      <xdr:rowOff>118321</xdr:rowOff>
    </xdr:to>
    <xdr:cxnSp macro="">
      <xdr:nvCxnSpPr>
        <xdr:cNvPr id="333" name="直線コネクタ 332">
          <a:extLst>
            <a:ext uri="{FF2B5EF4-FFF2-40B4-BE49-F238E27FC236}">
              <a16:creationId xmlns:a16="http://schemas.microsoft.com/office/drawing/2014/main" id="{EB0E11F1-97ED-41B8-ADE9-587AFBC651E6}"/>
            </a:ext>
          </a:extLst>
        </xdr:cNvPr>
        <xdr:cNvCxnSpPr/>
      </xdr:nvCxnSpPr>
      <xdr:spPr>
        <a:xfrm>
          <a:off x="13512800" y="10879455"/>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20461</xdr:rowOff>
    </xdr:from>
    <xdr:to>
      <xdr:col>68</xdr:col>
      <xdr:colOff>203200</xdr:colOff>
      <xdr:row>62</xdr:row>
      <xdr:rowOff>122061</xdr:rowOff>
    </xdr:to>
    <xdr:sp macro="" textlink="">
      <xdr:nvSpPr>
        <xdr:cNvPr id="334" name="フローチャート: 判断 333">
          <a:extLst>
            <a:ext uri="{FF2B5EF4-FFF2-40B4-BE49-F238E27FC236}">
              <a16:creationId xmlns:a16="http://schemas.microsoft.com/office/drawing/2014/main" id="{00880067-9B1E-4D3F-8BA4-77AF06AE0E28}"/>
            </a:ext>
          </a:extLst>
        </xdr:cNvPr>
        <xdr:cNvSpPr/>
      </xdr:nvSpPr>
      <xdr:spPr>
        <a:xfrm>
          <a:off x="14351000" y="10650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132238</xdr:rowOff>
    </xdr:from>
    <xdr:ext cx="762000" cy="259045"/>
    <xdr:sp macro="" textlink="">
      <xdr:nvSpPr>
        <xdr:cNvPr id="335" name="テキスト ボックス 334">
          <a:extLst>
            <a:ext uri="{FF2B5EF4-FFF2-40B4-BE49-F238E27FC236}">
              <a16:creationId xmlns:a16="http://schemas.microsoft.com/office/drawing/2014/main" id="{50618670-526D-47A2-84F5-2A495EC7FCC7}"/>
            </a:ext>
          </a:extLst>
        </xdr:cNvPr>
        <xdr:cNvSpPr txBox="1"/>
      </xdr:nvSpPr>
      <xdr:spPr>
        <a:xfrm>
          <a:off x="14020800" y="1041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162419</xdr:rowOff>
    </xdr:from>
    <xdr:to>
      <xdr:col>64</xdr:col>
      <xdr:colOff>152400</xdr:colOff>
      <xdr:row>62</xdr:row>
      <xdr:rowOff>92569</xdr:rowOff>
    </xdr:to>
    <xdr:sp macro="" textlink="">
      <xdr:nvSpPr>
        <xdr:cNvPr id="336" name="フローチャート: 判断 335">
          <a:extLst>
            <a:ext uri="{FF2B5EF4-FFF2-40B4-BE49-F238E27FC236}">
              <a16:creationId xmlns:a16="http://schemas.microsoft.com/office/drawing/2014/main" id="{47C35492-B1CB-4226-B186-8113F15CCD15}"/>
            </a:ext>
          </a:extLst>
        </xdr:cNvPr>
        <xdr:cNvSpPr/>
      </xdr:nvSpPr>
      <xdr:spPr>
        <a:xfrm>
          <a:off x="13462000" y="1062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102746</xdr:rowOff>
    </xdr:from>
    <xdr:ext cx="762000" cy="259045"/>
    <xdr:sp macro="" textlink="">
      <xdr:nvSpPr>
        <xdr:cNvPr id="337" name="テキスト ボックス 336">
          <a:extLst>
            <a:ext uri="{FF2B5EF4-FFF2-40B4-BE49-F238E27FC236}">
              <a16:creationId xmlns:a16="http://schemas.microsoft.com/office/drawing/2014/main" id="{7ADDEC2D-901C-4436-98B2-12E246E94BF2}"/>
            </a:ext>
          </a:extLst>
        </xdr:cNvPr>
        <xdr:cNvSpPr txBox="1"/>
      </xdr:nvSpPr>
      <xdr:spPr>
        <a:xfrm>
          <a:off x="13131800" y="10389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28A1657C-2668-4939-8E5D-10414137536B}"/>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7F68F7FC-7CAE-483E-A3C4-546C34032CC9}"/>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486626E0-C6AA-4769-B768-1F68FFADBC06}"/>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600BAAE-1897-49FD-AA14-97CD949FC01F}"/>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D1B96F57-7810-4C82-A26D-976D88481904}"/>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98354</xdr:rowOff>
    </xdr:from>
    <xdr:to>
      <xdr:col>81</xdr:col>
      <xdr:colOff>95250</xdr:colOff>
      <xdr:row>64</xdr:row>
      <xdr:rowOff>28504</xdr:rowOff>
    </xdr:to>
    <xdr:sp macro="" textlink="">
      <xdr:nvSpPr>
        <xdr:cNvPr id="343" name="楕円 342">
          <a:extLst>
            <a:ext uri="{FF2B5EF4-FFF2-40B4-BE49-F238E27FC236}">
              <a16:creationId xmlns:a16="http://schemas.microsoft.com/office/drawing/2014/main" id="{19808C2A-5D3D-41AC-A8F9-434ABE7F16DB}"/>
            </a:ext>
          </a:extLst>
        </xdr:cNvPr>
        <xdr:cNvSpPr/>
      </xdr:nvSpPr>
      <xdr:spPr>
        <a:xfrm>
          <a:off x="16967200" y="1089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70431</xdr:rowOff>
    </xdr:from>
    <xdr:ext cx="762000" cy="259045"/>
    <xdr:sp macro="" textlink="">
      <xdr:nvSpPr>
        <xdr:cNvPr id="344" name="定員管理の状況該当値テキスト">
          <a:extLst>
            <a:ext uri="{FF2B5EF4-FFF2-40B4-BE49-F238E27FC236}">
              <a16:creationId xmlns:a16="http://schemas.microsoft.com/office/drawing/2014/main" id="{891DC8EC-8CDC-48EE-A18C-07E0B98AB013}"/>
            </a:ext>
          </a:extLst>
        </xdr:cNvPr>
        <xdr:cNvSpPr txBox="1"/>
      </xdr:nvSpPr>
      <xdr:spPr>
        <a:xfrm>
          <a:off x="17106900" y="10871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86289</xdr:rowOff>
    </xdr:from>
    <xdr:to>
      <xdr:col>77</xdr:col>
      <xdr:colOff>95250</xdr:colOff>
      <xdr:row>64</xdr:row>
      <xdr:rowOff>16439</xdr:rowOff>
    </xdr:to>
    <xdr:sp macro="" textlink="">
      <xdr:nvSpPr>
        <xdr:cNvPr id="345" name="楕円 344">
          <a:extLst>
            <a:ext uri="{FF2B5EF4-FFF2-40B4-BE49-F238E27FC236}">
              <a16:creationId xmlns:a16="http://schemas.microsoft.com/office/drawing/2014/main" id="{B0F7815B-2EEF-4CBB-BEB0-7161A6AD8DF9}"/>
            </a:ext>
          </a:extLst>
        </xdr:cNvPr>
        <xdr:cNvSpPr/>
      </xdr:nvSpPr>
      <xdr:spPr>
        <a:xfrm>
          <a:off x="16129000" y="1088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1216</xdr:rowOff>
    </xdr:from>
    <xdr:ext cx="736600" cy="259045"/>
    <xdr:sp macro="" textlink="">
      <xdr:nvSpPr>
        <xdr:cNvPr id="346" name="テキスト ボックス 345">
          <a:extLst>
            <a:ext uri="{FF2B5EF4-FFF2-40B4-BE49-F238E27FC236}">
              <a16:creationId xmlns:a16="http://schemas.microsoft.com/office/drawing/2014/main" id="{6364AD08-3CC4-4E83-8913-5B415B12AEA6}"/>
            </a:ext>
          </a:extLst>
        </xdr:cNvPr>
        <xdr:cNvSpPr txBox="1"/>
      </xdr:nvSpPr>
      <xdr:spPr>
        <a:xfrm>
          <a:off x="15798800" y="10974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63500</xdr:rowOff>
    </xdr:from>
    <xdr:to>
      <xdr:col>73</xdr:col>
      <xdr:colOff>44450</xdr:colOff>
      <xdr:row>63</xdr:row>
      <xdr:rowOff>165100</xdr:rowOff>
    </xdr:to>
    <xdr:sp macro="" textlink="">
      <xdr:nvSpPr>
        <xdr:cNvPr id="347" name="楕円 346">
          <a:extLst>
            <a:ext uri="{FF2B5EF4-FFF2-40B4-BE49-F238E27FC236}">
              <a16:creationId xmlns:a16="http://schemas.microsoft.com/office/drawing/2014/main" id="{C289CBD6-69D5-44BA-9540-E206B806204E}"/>
            </a:ext>
          </a:extLst>
        </xdr:cNvPr>
        <xdr:cNvSpPr/>
      </xdr:nvSpPr>
      <xdr:spPr>
        <a:xfrm>
          <a:off x="152400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149877</xdr:rowOff>
    </xdr:from>
    <xdr:ext cx="762000" cy="259045"/>
    <xdr:sp macro="" textlink="">
      <xdr:nvSpPr>
        <xdr:cNvPr id="348" name="テキスト ボックス 347">
          <a:extLst>
            <a:ext uri="{FF2B5EF4-FFF2-40B4-BE49-F238E27FC236}">
              <a16:creationId xmlns:a16="http://schemas.microsoft.com/office/drawing/2014/main" id="{5A3E0E4E-0E1A-47FD-B90B-73A25D69F47E}"/>
            </a:ext>
          </a:extLst>
        </xdr:cNvPr>
        <xdr:cNvSpPr txBox="1"/>
      </xdr:nvSpPr>
      <xdr:spPr>
        <a:xfrm>
          <a:off x="14909800" y="1095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67521</xdr:rowOff>
    </xdr:from>
    <xdr:to>
      <xdr:col>68</xdr:col>
      <xdr:colOff>203200</xdr:colOff>
      <xdr:row>63</xdr:row>
      <xdr:rowOff>169121</xdr:rowOff>
    </xdr:to>
    <xdr:sp macro="" textlink="">
      <xdr:nvSpPr>
        <xdr:cNvPr id="349" name="楕円 348">
          <a:extLst>
            <a:ext uri="{FF2B5EF4-FFF2-40B4-BE49-F238E27FC236}">
              <a16:creationId xmlns:a16="http://schemas.microsoft.com/office/drawing/2014/main" id="{49B9453D-6303-4349-ADDD-7C8E52D85E2E}"/>
            </a:ext>
          </a:extLst>
        </xdr:cNvPr>
        <xdr:cNvSpPr/>
      </xdr:nvSpPr>
      <xdr:spPr>
        <a:xfrm>
          <a:off x="14351000" y="10868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153898</xdr:rowOff>
    </xdr:from>
    <xdr:ext cx="762000" cy="259045"/>
    <xdr:sp macro="" textlink="">
      <xdr:nvSpPr>
        <xdr:cNvPr id="350" name="テキスト ボックス 349">
          <a:extLst>
            <a:ext uri="{FF2B5EF4-FFF2-40B4-BE49-F238E27FC236}">
              <a16:creationId xmlns:a16="http://schemas.microsoft.com/office/drawing/2014/main" id="{1D1AAC06-B824-40DE-A98D-0CD2D9018566}"/>
            </a:ext>
          </a:extLst>
        </xdr:cNvPr>
        <xdr:cNvSpPr txBox="1"/>
      </xdr:nvSpPr>
      <xdr:spPr>
        <a:xfrm>
          <a:off x="14020800" y="10955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27305</xdr:rowOff>
    </xdr:from>
    <xdr:to>
      <xdr:col>64</xdr:col>
      <xdr:colOff>152400</xdr:colOff>
      <xdr:row>63</xdr:row>
      <xdr:rowOff>128905</xdr:rowOff>
    </xdr:to>
    <xdr:sp macro="" textlink="">
      <xdr:nvSpPr>
        <xdr:cNvPr id="351" name="楕円 350">
          <a:extLst>
            <a:ext uri="{FF2B5EF4-FFF2-40B4-BE49-F238E27FC236}">
              <a16:creationId xmlns:a16="http://schemas.microsoft.com/office/drawing/2014/main" id="{E84B85B2-2A60-462F-BF82-DFF9029D1FD1}"/>
            </a:ext>
          </a:extLst>
        </xdr:cNvPr>
        <xdr:cNvSpPr/>
      </xdr:nvSpPr>
      <xdr:spPr>
        <a:xfrm>
          <a:off x="13462000" y="1082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113682</xdr:rowOff>
    </xdr:from>
    <xdr:ext cx="762000" cy="259045"/>
    <xdr:sp macro="" textlink="">
      <xdr:nvSpPr>
        <xdr:cNvPr id="352" name="テキスト ボックス 351">
          <a:extLst>
            <a:ext uri="{FF2B5EF4-FFF2-40B4-BE49-F238E27FC236}">
              <a16:creationId xmlns:a16="http://schemas.microsoft.com/office/drawing/2014/main" id="{4C558081-FB07-4D00-BB5C-5D8898EB3647}"/>
            </a:ext>
          </a:extLst>
        </xdr:cNvPr>
        <xdr:cNvSpPr txBox="1"/>
      </xdr:nvSpPr>
      <xdr:spPr>
        <a:xfrm>
          <a:off x="13131800" y="109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5E95CCED-C9A3-4380-858F-E16ACEB3BAFA}"/>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3363C412-DA82-46E3-8B51-D79D563486B4}"/>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6DBABF70-B02B-43CE-B127-04684D1F8077}"/>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360F7D2-9703-4818-ACC9-CF38A5C74E3B}"/>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135C7476-F5AB-4DBD-80DE-01C7B0EF51B3}"/>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BCD90A60-01AA-464C-80D8-1EAA48417F82}"/>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D908590F-EA10-4899-B16A-50888B2229CC}"/>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656A6AC0-C007-49C7-8A19-311D62C9D539}"/>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A3A0520F-3B37-4B85-A04D-BD0A145477B6}"/>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71EFBCED-7903-49E3-96DA-364F2F65F1B5}"/>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B428E6E5-7AC1-4B69-A61C-0DF3677D9A8E}"/>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BCE00CAA-1E49-4FD5-B852-E372AACF9C57}"/>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9BC5DB46-E2EA-432B-A531-E463834BF7B8}"/>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R4</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年度の単年度でみると、学校施設関連の償還増等により元利償還金が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百万円の増となったこと、普通交付税や臨時財政対策債等が減となったことで実質公債費比率は前年度比</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1.38281</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％上昇しているが、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か年平均でみると、</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R1</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単年度</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9.03421</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が算出対象外となったことで</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0.5</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ポイント改善した。</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北茨城市と広域</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で行う</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ごみ処理施設整備に伴い、高萩・北茨城広域事務組合に対する公債費負担金の増が見込まれることや、認定こども園整備</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に係る地方債の償還</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さらに今後も施設の更新等の財源として地方債発行が見込まれることなどから、元利償還金等が増加すると考えられるため、全ての事業において、緊急性や必要性を検証し、「事業の見直し」と「事業の再構築」の徹底のもと事業費の圧縮を図るとともに、地方債の借入抑制に努めることで比率の上昇を抑え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86AB7057-3AE7-467D-A38C-7810F59020E2}"/>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BF1A82C1-63D7-4B06-9A3E-5C1570B9CABA}"/>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66EDFE22-F806-49C3-9390-646CEA1E0F4D}"/>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9" name="直線コネクタ 368">
          <a:extLst>
            <a:ext uri="{FF2B5EF4-FFF2-40B4-BE49-F238E27FC236}">
              <a16:creationId xmlns:a16="http://schemas.microsoft.com/office/drawing/2014/main" id="{70653196-6077-4696-A2BD-8B602E3FA83C}"/>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0" name="テキスト ボックス 369">
          <a:extLst>
            <a:ext uri="{FF2B5EF4-FFF2-40B4-BE49-F238E27FC236}">
              <a16:creationId xmlns:a16="http://schemas.microsoft.com/office/drawing/2014/main" id="{B77DE67D-F6E4-4096-AEB2-E9E70C9BCE32}"/>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1" name="直線コネクタ 370">
          <a:extLst>
            <a:ext uri="{FF2B5EF4-FFF2-40B4-BE49-F238E27FC236}">
              <a16:creationId xmlns:a16="http://schemas.microsoft.com/office/drawing/2014/main" id="{B5023999-D84D-445D-8550-8D7D06D8BA19}"/>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2" name="テキスト ボックス 371">
          <a:extLst>
            <a:ext uri="{FF2B5EF4-FFF2-40B4-BE49-F238E27FC236}">
              <a16:creationId xmlns:a16="http://schemas.microsoft.com/office/drawing/2014/main" id="{42645794-2743-47D4-A022-046E801DA3DE}"/>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3" name="直線コネクタ 372">
          <a:extLst>
            <a:ext uri="{FF2B5EF4-FFF2-40B4-BE49-F238E27FC236}">
              <a16:creationId xmlns:a16="http://schemas.microsoft.com/office/drawing/2014/main" id="{E76ED3D7-FDF9-47CB-AF43-9F3E71998DF2}"/>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4" name="テキスト ボックス 373">
          <a:extLst>
            <a:ext uri="{FF2B5EF4-FFF2-40B4-BE49-F238E27FC236}">
              <a16:creationId xmlns:a16="http://schemas.microsoft.com/office/drawing/2014/main" id="{0E14C46F-F279-49B2-AF96-12E3E08B1CFD}"/>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5" name="直線コネクタ 374">
          <a:extLst>
            <a:ext uri="{FF2B5EF4-FFF2-40B4-BE49-F238E27FC236}">
              <a16:creationId xmlns:a16="http://schemas.microsoft.com/office/drawing/2014/main" id="{E4085FDE-6437-495F-BEFC-31C05CDA0C2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6" name="テキスト ボックス 375">
          <a:extLst>
            <a:ext uri="{FF2B5EF4-FFF2-40B4-BE49-F238E27FC236}">
              <a16:creationId xmlns:a16="http://schemas.microsoft.com/office/drawing/2014/main" id="{99049618-FB9C-41B4-8E39-65BDC28E2669}"/>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7" name="直線コネクタ 376">
          <a:extLst>
            <a:ext uri="{FF2B5EF4-FFF2-40B4-BE49-F238E27FC236}">
              <a16:creationId xmlns:a16="http://schemas.microsoft.com/office/drawing/2014/main" id="{A41A2872-15C8-4289-9FBF-9F52D444F978}"/>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8" name="テキスト ボックス 377">
          <a:extLst>
            <a:ext uri="{FF2B5EF4-FFF2-40B4-BE49-F238E27FC236}">
              <a16:creationId xmlns:a16="http://schemas.microsoft.com/office/drawing/2014/main" id="{6CA7EDE0-6F2D-4B48-8B00-7A336B6AE481}"/>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9" name="直線コネクタ 378">
          <a:extLst>
            <a:ext uri="{FF2B5EF4-FFF2-40B4-BE49-F238E27FC236}">
              <a16:creationId xmlns:a16="http://schemas.microsoft.com/office/drawing/2014/main" id="{55C3C7FB-200E-487D-8F07-B136B051EC8B}"/>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80" name="テキスト ボックス 379">
          <a:extLst>
            <a:ext uri="{FF2B5EF4-FFF2-40B4-BE49-F238E27FC236}">
              <a16:creationId xmlns:a16="http://schemas.microsoft.com/office/drawing/2014/main" id="{3B25E3E5-EC63-4725-A98A-D2088EC7D9C4}"/>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1" name="直線コネクタ 380">
          <a:extLst>
            <a:ext uri="{FF2B5EF4-FFF2-40B4-BE49-F238E27FC236}">
              <a16:creationId xmlns:a16="http://schemas.microsoft.com/office/drawing/2014/main" id="{CB73D05B-74FC-4CDD-A0BE-731AAB751EA2}"/>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2" name="公債費負担の状況グラフ枠">
          <a:extLst>
            <a:ext uri="{FF2B5EF4-FFF2-40B4-BE49-F238E27FC236}">
              <a16:creationId xmlns:a16="http://schemas.microsoft.com/office/drawing/2014/main" id="{479BE53B-8622-4FB6-8AA9-B5D6B695C579}"/>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122464</xdr:rowOff>
    </xdr:from>
    <xdr:to>
      <xdr:col>81</xdr:col>
      <xdr:colOff>44450</xdr:colOff>
      <xdr:row>45</xdr:row>
      <xdr:rowOff>51102</xdr:rowOff>
    </xdr:to>
    <xdr:cxnSp macro="">
      <xdr:nvCxnSpPr>
        <xdr:cNvPr id="383" name="直線コネクタ 382">
          <a:extLst>
            <a:ext uri="{FF2B5EF4-FFF2-40B4-BE49-F238E27FC236}">
              <a16:creationId xmlns:a16="http://schemas.microsoft.com/office/drawing/2014/main" id="{9403D1CC-9724-4A03-9CE0-0CB925CA1397}"/>
            </a:ext>
          </a:extLst>
        </xdr:cNvPr>
        <xdr:cNvCxnSpPr/>
      </xdr:nvCxnSpPr>
      <xdr:spPr>
        <a:xfrm flipV="1">
          <a:off x="17018000" y="6123214"/>
          <a:ext cx="0" cy="16431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23179</xdr:rowOff>
    </xdr:from>
    <xdr:ext cx="762000" cy="259045"/>
    <xdr:sp macro="" textlink="">
      <xdr:nvSpPr>
        <xdr:cNvPr id="384" name="公債費負担の状況最小値テキスト">
          <a:extLst>
            <a:ext uri="{FF2B5EF4-FFF2-40B4-BE49-F238E27FC236}">
              <a16:creationId xmlns:a16="http://schemas.microsoft.com/office/drawing/2014/main" id="{001EA8B0-AD15-47E0-90BE-A5C1BAD79233}"/>
            </a:ext>
          </a:extLst>
        </xdr:cNvPr>
        <xdr:cNvSpPr txBox="1"/>
      </xdr:nvSpPr>
      <xdr:spPr>
        <a:xfrm>
          <a:off x="17106900" y="773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51102</xdr:rowOff>
    </xdr:from>
    <xdr:to>
      <xdr:col>81</xdr:col>
      <xdr:colOff>133350</xdr:colOff>
      <xdr:row>45</xdr:row>
      <xdr:rowOff>51102</xdr:rowOff>
    </xdr:to>
    <xdr:cxnSp macro="">
      <xdr:nvCxnSpPr>
        <xdr:cNvPr id="385" name="直線コネクタ 384">
          <a:extLst>
            <a:ext uri="{FF2B5EF4-FFF2-40B4-BE49-F238E27FC236}">
              <a16:creationId xmlns:a16="http://schemas.microsoft.com/office/drawing/2014/main" id="{537CFD23-3545-4973-AC24-B720F128D2D3}"/>
            </a:ext>
          </a:extLst>
        </xdr:cNvPr>
        <xdr:cNvCxnSpPr/>
      </xdr:nvCxnSpPr>
      <xdr:spPr>
        <a:xfrm>
          <a:off x="16929100" y="776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37391</xdr:rowOff>
    </xdr:from>
    <xdr:ext cx="762000" cy="259045"/>
    <xdr:sp macro="" textlink="">
      <xdr:nvSpPr>
        <xdr:cNvPr id="386" name="公債費負担の状況最大値テキスト">
          <a:extLst>
            <a:ext uri="{FF2B5EF4-FFF2-40B4-BE49-F238E27FC236}">
              <a16:creationId xmlns:a16="http://schemas.microsoft.com/office/drawing/2014/main" id="{F74A18C8-B3D2-43E8-8111-EB14FC776DFC}"/>
            </a:ext>
          </a:extLst>
        </xdr:cNvPr>
        <xdr:cNvSpPr txBox="1"/>
      </xdr:nvSpPr>
      <xdr:spPr>
        <a:xfrm>
          <a:off x="17106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122464</xdr:rowOff>
    </xdr:from>
    <xdr:to>
      <xdr:col>81</xdr:col>
      <xdr:colOff>133350</xdr:colOff>
      <xdr:row>35</xdr:row>
      <xdr:rowOff>122464</xdr:rowOff>
    </xdr:to>
    <xdr:cxnSp macro="">
      <xdr:nvCxnSpPr>
        <xdr:cNvPr id="387" name="直線コネクタ 386">
          <a:extLst>
            <a:ext uri="{FF2B5EF4-FFF2-40B4-BE49-F238E27FC236}">
              <a16:creationId xmlns:a16="http://schemas.microsoft.com/office/drawing/2014/main" id="{30DB8E03-EE04-41A4-AF69-CABF38865472}"/>
            </a:ext>
          </a:extLst>
        </xdr:cNvPr>
        <xdr:cNvCxnSpPr/>
      </xdr:nvCxnSpPr>
      <xdr:spPr>
        <a:xfrm>
          <a:off x="16929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58057</xdr:rowOff>
    </xdr:from>
    <xdr:to>
      <xdr:col>81</xdr:col>
      <xdr:colOff>44450</xdr:colOff>
      <xdr:row>40</xdr:row>
      <xdr:rowOff>115509</xdr:rowOff>
    </xdr:to>
    <xdr:cxnSp macro="">
      <xdr:nvCxnSpPr>
        <xdr:cNvPr id="388" name="直線コネクタ 387">
          <a:extLst>
            <a:ext uri="{FF2B5EF4-FFF2-40B4-BE49-F238E27FC236}">
              <a16:creationId xmlns:a16="http://schemas.microsoft.com/office/drawing/2014/main" id="{46B721F5-9B36-47BA-BF3B-26308672CEEF}"/>
            </a:ext>
          </a:extLst>
        </xdr:cNvPr>
        <xdr:cNvCxnSpPr/>
      </xdr:nvCxnSpPr>
      <xdr:spPr>
        <a:xfrm flipV="1">
          <a:off x="16179800" y="6916057"/>
          <a:ext cx="8382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151692</xdr:rowOff>
    </xdr:from>
    <xdr:ext cx="762000" cy="259045"/>
    <xdr:sp macro="" textlink="">
      <xdr:nvSpPr>
        <xdr:cNvPr id="389" name="公債費負担の状況平均値テキスト">
          <a:extLst>
            <a:ext uri="{FF2B5EF4-FFF2-40B4-BE49-F238E27FC236}">
              <a16:creationId xmlns:a16="http://schemas.microsoft.com/office/drawing/2014/main" id="{3A191B26-6A1C-46E5-9621-0AE66C4F4B23}"/>
            </a:ext>
          </a:extLst>
        </xdr:cNvPr>
        <xdr:cNvSpPr txBox="1"/>
      </xdr:nvSpPr>
      <xdr:spPr>
        <a:xfrm>
          <a:off x="17106900" y="7009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8165</xdr:rowOff>
    </xdr:from>
    <xdr:to>
      <xdr:col>81</xdr:col>
      <xdr:colOff>95250</xdr:colOff>
      <xdr:row>41</xdr:row>
      <xdr:rowOff>109765</xdr:rowOff>
    </xdr:to>
    <xdr:sp macro="" textlink="">
      <xdr:nvSpPr>
        <xdr:cNvPr id="390" name="フローチャート: 判断 389">
          <a:extLst>
            <a:ext uri="{FF2B5EF4-FFF2-40B4-BE49-F238E27FC236}">
              <a16:creationId xmlns:a16="http://schemas.microsoft.com/office/drawing/2014/main" id="{43DA1578-E130-4E5D-9D6D-C40D833A0591}"/>
            </a:ext>
          </a:extLst>
        </xdr:cNvPr>
        <xdr:cNvSpPr/>
      </xdr:nvSpPr>
      <xdr:spPr>
        <a:xfrm>
          <a:off x="169672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115509</xdr:rowOff>
    </xdr:from>
    <xdr:to>
      <xdr:col>77</xdr:col>
      <xdr:colOff>44450</xdr:colOff>
      <xdr:row>41</xdr:row>
      <xdr:rowOff>116417</xdr:rowOff>
    </xdr:to>
    <xdr:cxnSp macro="">
      <xdr:nvCxnSpPr>
        <xdr:cNvPr id="391" name="直線コネクタ 390">
          <a:extLst>
            <a:ext uri="{FF2B5EF4-FFF2-40B4-BE49-F238E27FC236}">
              <a16:creationId xmlns:a16="http://schemas.microsoft.com/office/drawing/2014/main" id="{D7016256-EA0D-4F1C-8086-9C2E89AE68E3}"/>
            </a:ext>
          </a:extLst>
        </xdr:cNvPr>
        <xdr:cNvCxnSpPr/>
      </xdr:nvCxnSpPr>
      <xdr:spPr>
        <a:xfrm flipV="1">
          <a:off x="15290800" y="6973509"/>
          <a:ext cx="889000" cy="172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168124</xdr:rowOff>
    </xdr:from>
    <xdr:to>
      <xdr:col>77</xdr:col>
      <xdr:colOff>95250</xdr:colOff>
      <xdr:row>41</xdr:row>
      <xdr:rowOff>98274</xdr:rowOff>
    </xdr:to>
    <xdr:sp macro="" textlink="">
      <xdr:nvSpPr>
        <xdr:cNvPr id="392" name="フローチャート: 判断 391">
          <a:extLst>
            <a:ext uri="{FF2B5EF4-FFF2-40B4-BE49-F238E27FC236}">
              <a16:creationId xmlns:a16="http://schemas.microsoft.com/office/drawing/2014/main" id="{D54F80C2-D354-435E-88E6-19813EA1DAEB}"/>
            </a:ext>
          </a:extLst>
        </xdr:cNvPr>
        <xdr:cNvSpPr/>
      </xdr:nvSpPr>
      <xdr:spPr>
        <a:xfrm>
          <a:off x="16129000" y="70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83051</xdr:rowOff>
    </xdr:from>
    <xdr:ext cx="736600" cy="259045"/>
    <xdr:sp macro="" textlink="">
      <xdr:nvSpPr>
        <xdr:cNvPr id="393" name="テキスト ボックス 392">
          <a:extLst>
            <a:ext uri="{FF2B5EF4-FFF2-40B4-BE49-F238E27FC236}">
              <a16:creationId xmlns:a16="http://schemas.microsoft.com/office/drawing/2014/main" id="{5326CBBD-2ECE-49C7-8916-1EF58BD5DE74}"/>
            </a:ext>
          </a:extLst>
        </xdr:cNvPr>
        <xdr:cNvSpPr txBox="1"/>
      </xdr:nvSpPr>
      <xdr:spPr>
        <a:xfrm>
          <a:off x="15798800" y="71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116417</xdr:rowOff>
    </xdr:from>
    <xdr:to>
      <xdr:col>72</xdr:col>
      <xdr:colOff>203200</xdr:colOff>
      <xdr:row>42</xdr:row>
      <xdr:rowOff>94343</xdr:rowOff>
    </xdr:to>
    <xdr:cxnSp macro="">
      <xdr:nvCxnSpPr>
        <xdr:cNvPr id="394" name="直線コネクタ 393">
          <a:extLst>
            <a:ext uri="{FF2B5EF4-FFF2-40B4-BE49-F238E27FC236}">
              <a16:creationId xmlns:a16="http://schemas.microsoft.com/office/drawing/2014/main" id="{B2F31212-DCE8-48C7-9394-56FF8895F8E9}"/>
            </a:ext>
          </a:extLst>
        </xdr:cNvPr>
        <xdr:cNvCxnSpPr/>
      </xdr:nvCxnSpPr>
      <xdr:spPr>
        <a:xfrm flipV="1">
          <a:off x="14401800" y="7145867"/>
          <a:ext cx="889000" cy="149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31145</xdr:rowOff>
    </xdr:from>
    <xdr:to>
      <xdr:col>73</xdr:col>
      <xdr:colOff>44450</xdr:colOff>
      <xdr:row>41</xdr:row>
      <xdr:rowOff>132745</xdr:rowOff>
    </xdr:to>
    <xdr:sp macro="" textlink="">
      <xdr:nvSpPr>
        <xdr:cNvPr id="395" name="フローチャート: 判断 394">
          <a:extLst>
            <a:ext uri="{FF2B5EF4-FFF2-40B4-BE49-F238E27FC236}">
              <a16:creationId xmlns:a16="http://schemas.microsoft.com/office/drawing/2014/main" id="{6006F4B2-D260-48B4-8DCF-3C058467CC52}"/>
            </a:ext>
          </a:extLst>
        </xdr:cNvPr>
        <xdr:cNvSpPr/>
      </xdr:nvSpPr>
      <xdr:spPr>
        <a:xfrm>
          <a:off x="15240000" y="706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142922</xdr:rowOff>
    </xdr:from>
    <xdr:ext cx="762000" cy="259045"/>
    <xdr:sp macro="" textlink="">
      <xdr:nvSpPr>
        <xdr:cNvPr id="396" name="テキスト ボックス 395">
          <a:extLst>
            <a:ext uri="{FF2B5EF4-FFF2-40B4-BE49-F238E27FC236}">
              <a16:creationId xmlns:a16="http://schemas.microsoft.com/office/drawing/2014/main" id="{C10F2B21-134F-4A30-BE46-D1943A1B29A8}"/>
            </a:ext>
          </a:extLst>
        </xdr:cNvPr>
        <xdr:cNvSpPr txBox="1"/>
      </xdr:nvSpPr>
      <xdr:spPr>
        <a:xfrm>
          <a:off x="14909800" y="6829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94343</xdr:rowOff>
    </xdr:from>
    <xdr:to>
      <xdr:col>68</xdr:col>
      <xdr:colOff>152400</xdr:colOff>
      <xdr:row>42</xdr:row>
      <xdr:rowOff>128815</xdr:rowOff>
    </xdr:to>
    <xdr:cxnSp macro="">
      <xdr:nvCxnSpPr>
        <xdr:cNvPr id="397" name="直線コネクタ 396">
          <a:extLst>
            <a:ext uri="{FF2B5EF4-FFF2-40B4-BE49-F238E27FC236}">
              <a16:creationId xmlns:a16="http://schemas.microsoft.com/office/drawing/2014/main" id="{E6911FF2-B790-4AF7-B48E-21C2D1A5308B}"/>
            </a:ext>
          </a:extLst>
        </xdr:cNvPr>
        <xdr:cNvCxnSpPr/>
      </xdr:nvCxnSpPr>
      <xdr:spPr>
        <a:xfrm flipV="1">
          <a:off x="13512800" y="7295243"/>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100088</xdr:rowOff>
    </xdr:from>
    <xdr:to>
      <xdr:col>68</xdr:col>
      <xdr:colOff>203200</xdr:colOff>
      <xdr:row>42</xdr:row>
      <xdr:rowOff>30238</xdr:rowOff>
    </xdr:to>
    <xdr:sp macro="" textlink="">
      <xdr:nvSpPr>
        <xdr:cNvPr id="398" name="フローチャート: 判断 397">
          <a:extLst>
            <a:ext uri="{FF2B5EF4-FFF2-40B4-BE49-F238E27FC236}">
              <a16:creationId xmlns:a16="http://schemas.microsoft.com/office/drawing/2014/main" id="{C434A439-5E1F-47E6-9605-0613AE76A0E8}"/>
            </a:ext>
          </a:extLst>
        </xdr:cNvPr>
        <xdr:cNvSpPr/>
      </xdr:nvSpPr>
      <xdr:spPr>
        <a:xfrm>
          <a:off x="14351000" y="712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40415</xdr:rowOff>
    </xdr:from>
    <xdr:ext cx="762000" cy="259045"/>
    <xdr:sp macro="" textlink="">
      <xdr:nvSpPr>
        <xdr:cNvPr id="399" name="テキスト ボックス 398">
          <a:extLst>
            <a:ext uri="{FF2B5EF4-FFF2-40B4-BE49-F238E27FC236}">
              <a16:creationId xmlns:a16="http://schemas.microsoft.com/office/drawing/2014/main" id="{A4D862D9-57BE-4B0A-834D-F7156D15B3CB}"/>
            </a:ext>
          </a:extLst>
        </xdr:cNvPr>
        <xdr:cNvSpPr txBox="1"/>
      </xdr:nvSpPr>
      <xdr:spPr>
        <a:xfrm>
          <a:off x="14020800" y="689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134559</xdr:rowOff>
    </xdr:from>
    <xdr:to>
      <xdr:col>64</xdr:col>
      <xdr:colOff>152400</xdr:colOff>
      <xdr:row>42</xdr:row>
      <xdr:rowOff>64709</xdr:rowOff>
    </xdr:to>
    <xdr:sp macro="" textlink="">
      <xdr:nvSpPr>
        <xdr:cNvPr id="400" name="フローチャート: 判断 399">
          <a:extLst>
            <a:ext uri="{FF2B5EF4-FFF2-40B4-BE49-F238E27FC236}">
              <a16:creationId xmlns:a16="http://schemas.microsoft.com/office/drawing/2014/main" id="{04AA5FA9-783C-40E2-8EC4-D375122DB2EF}"/>
            </a:ext>
          </a:extLst>
        </xdr:cNvPr>
        <xdr:cNvSpPr/>
      </xdr:nvSpPr>
      <xdr:spPr>
        <a:xfrm>
          <a:off x="13462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74886</xdr:rowOff>
    </xdr:from>
    <xdr:ext cx="762000" cy="259045"/>
    <xdr:sp macro="" textlink="">
      <xdr:nvSpPr>
        <xdr:cNvPr id="401" name="テキスト ボックス 400">
          <a:extLst>
            <a:ext uri="{FF2B5EF4-FFF2-40B4-BE49-F238E27FC236}">
              <a16:creationId xmlns:a16="http://schemas.microsoft.com/office/drawing/2014/main" id="{95B8170D-755F-4E03-85C6-BA9746E6D173}"/>
            </a:ext>
          </a:extLst>
        </xdr:cNvPr>
        <xdr:cNvSpPr txBox="1"/>
      </xdr:nvSpPr>
      <xdr:spPr>
        <a:xfrm>
          <a:off x="13131800" y="693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25885034-5E19-46CA-B642-05FF95C6960D}"/>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6F683752-1235-40DA-A08D-0958712EF93C}"/>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CCACC407-FB31-4683-A200-9A50CCB4A103}"/>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7C976FBF-57CF-4814-B933-43C1D128943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id="{88A30874-12C9-4AD1-BCA0-C890BF077A4C}"/>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7257</xdr:rowOff>
    </xdr:from>
    <xdr:to>
      <xdr:col>81</xdr:col>
      <xdr:colOff>95250</xdr:colOff>
      <xdr:row>40</xdr:row>
      <xdr:rowOff>108857</xdr:rowOff>
    </xdr:to>
    <xdr:sp macro="" textlink="">
      <xdr:nvSpPr>
        <xdr:cNvPr id="407" name="楕円 406">
          <a:extLst>
            <a:ext uri="{FF2B5EF4-FFF2-40B4-BE49-F238E27FC236}">
              <a16:creationId xmlns:a16="http://schemas.microsoft.com/office/drawing/2014/main" id="{909F2DF3-26C1-4643-90AC-22739A1B3C5F}"/>
            </a:ext>
          </a:extLst>
        </xdr:cNvPr>
        <xdr:cNvSpPr/>
      </xdr:nvSpPr>
      <xdr:spPr>
        <a:xfrm>
          <a:off x="16967200" y="686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23784</xdr:rowOff>
    </xdr:from>
    <xdr:ext cx="762000" cy="259045"/>
    <xdr:sp macro="" textlink="">
      <xdr:nvSpPr>
        <xdr:cNvPr id="408" name="公債費負担の状況該当値テキスト">
          <a:extLst>
            <a:ext uri="{FF2B5EF4-FFF2-40B4-BE49-F238E27FC236}">
              <a16:creationId xmlns:a16="http://schemas.microsoft.com/office/drawing/2014/main" id="{3233BB8E-A71E-4580-8588-53D7F070C75C}"/>
            </a:ext>
          </a:extLst>
        </xdr:cNvPr>
        <xdr:cNvSpPr txBox="1"/>
      </xdr:nvSpPr>
      <xdr:spPr>
        <a:xfrm>
          <a:off x="17106900" y="671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64709</xdr:rowOff>
    </xdr:from>
    <xdr:to>
      <xdr:col>77</xdr:col>
      <xdr:colOff>95250</xdr:colOff>
      <xdr:row>40</xdr:row>
      <xdr:rowOff>166309</xdr:rowOff>
    </xdr:to>
    <xdr:sp macro="" textlink="">
      <xdr:nvSpPr>
        <xdr:cNvPr id="409" name="楕円 408">
          <a:extLst>
            <a:ext uri="{FF2B5EF4-FFF2-40B4-BE49-F238E27FC236}">
              <a16:creationId xmlns:a16="http://schemas.microsoft.com/office/drawing/2014/main" id="{A3388FB4-E27B-4204-A802-6F59EC2FA0D2}"/>
            </a:ext>
          </a:extLst>
        </xdr:cNvPr>
        <xdr:cNvSpPr/>
      </xdr:nvSpPr>
      <xdr:spPr>
        <a:xfrm>
          <a:off x="16129000" y="692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5036</xdr:rowOff>
    </xdr:from>
    <xdr:ext cx="736600" cy="259045"/>
    <xdr:sp macro="" textlink="">
      <xdr:nvSpPr>
        <xdr:cNvPr id="410" name="テキスト ボックス 409">
          <a:extLst>
            <a:ext uri="{FF2B5EF4-FFF2-40B4-BE49-F238E27FC236}">
              <a16:creationId xmlns:a16="http://schemas.microsoft.com/office/drawing/2014/main" id="{DDDF5132-FBD7-404E-92C3-AB2114EF0D9B}"/>
            </a:ext>
          </a:extLst>
        </xdr:cNvPr>
        <xdr:cNvSpPr txBox="1"/>
      </xdr:nvSpPr>
      <xdr:spPr>
        <a:xfrm>
          <a:off x="15798800" y="66915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65617</xdr:rowOff>
    </xdr:from>
    <xdr:to>
      <xdr:col>73</xdr:col>
      <xdr:colOff>44450</xdr:colOff>
      <xdr:row>41</xdr:row>
      <xdr:rowOff>167217</xdr:rowOff>
    </xdr:to>
    <xdr:sp macro="" textlink="">
      <xdr:nvSpPr>
        <xdr:cNvPr id="411" name="楕円 410">
          <a:extLst>
            <a:ext uri="{FF2B5EF4-FFF2-40B4-BE49-F238E27FC236}">
              <a16:creationId xmlns:a16="http://schemas.microsoft.com/office/drawing/2014/main" id="{5DF57875-58BF-4BA6-96F4-554139F66FF6}"/>
            </a:ext>
          </a:extLst>
        </xdr:cNvPr>
        <xdr:cNvSpPr/>
      </xdr:nvSpPr>
      <xdr:spPr>
        <a:xfrm>
          <a:off x="15240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151994</xdr:rowOff>
    </xdr:from>
    <xdr:ext cx="762000" cy="259045"/>
    <xdr:sp macro="" textlink="">
      <xdr:nvSpPr>
        <xdr:cNvPr id="412" name="テキスト ボックス 411">
          <a:extLst>
            <a:ext uri="{FF2B5EF4-FFF2-40B4-BE49-F238E27FC236}">
              <a16:creationId xmlns:a16="http://schemas.microsoft.com/office/drawing/2014/main" id="{BDE667AF-0C1C-4D20-AA87-1B2DAC4A1FBD}"/>
            </a:ext>
          </a:extLst>
        </xdr:cNvPr>
        <xdr:cNvSpPr txBox="1"/>
      </xdr:nvSpPr>
      <xdr:spPr>
        <a:xfrm>
          <a:off x="14909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43543</xdr:rowOff>
    </xdr:from>
    <xdr:to>
      <xdr:col>68</xdr:col>
      <xdr:colOff>203200</xdr:colOff>
      <xdr:row>42</xdr:row>
      <xdr:rowOff>145143</xdr:rowOff>
    </xdr:to>
    <xdr:sp macro="" textlink="">
      <xdr:nvSpPr>
        <xdr:cNvPr id="413" name="楕円 412">
          <a:extLst>
            <a:ext uri="{FF2B5EF4-FFF2-40B4-BE49-F238E27FC236}">
              <a16:creationId xmlns:a16="http://schemas.microsoft.com/office/drawing/2014/main" id="{DD5A5BDC-BBF6-4DA8-9C2E-214665F8FD8D}"/>
            </a:ext>
          </a:extLst>
        </xdr:cNvPr>
        <xdr:cNvSpPr/>
      </xdr:nvSpPr>
      <xdr:spPr>
        <a:xfrm>
          <a:off x="14351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129920</xdr:rowOff>
    </xdr:from>
    <xdr:ext cx="762000" cy="259045"/>
    <xdr:sp macro="" textlink="">
      <xdr:nvSpPr>
        <xdr:cNvPr id="414" name="テキスト ボックス 413">
          <a:extLst>
            <a:ext uri="{FF2B5EF4-FFF2-40B4-BE49-F238E27FC236}">
              <a16:creationId xmlns:a16="http://schemas.microsoft.com/office/drawing/2014/main" id="{CB06C1F5-8673-4E13-9FC5-777D87F1E6EE}"/>
            </a:ext>
          </a:extLst>
        </xdr:cNvPr>
        <xdr:cNvSpPr txBox="1"/>
      </xdr:nvSpPr>
      <xdr:spPr>
        <a:xfrm>
          <a:off x="14020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78015</xdr:rowOff>
    </xdr:from>
    <xdr:to>
      <xdr:col>64</xdr:col>
      <xdr:colOff>152400</xdr:colOff>
      <xdr:row>43</xdr:row>
      <xdr:rowOff>8165</xdr:rowOff>
    </xdr:to>
    <xdr:sp macro="" textlink="">
      <xdr:nvSpPr>
        <xdr:cNvPr id="415" name="楕円 414">
          <a:extLst>
            <a:ext uri="{FF2B5EF4-FFF2-40B4-BE49-F238E27FC236}">
              <a16:creationId xmlns:a16="http://schemas.microsoft.com/office/drawing/2014/main" id="{B70B6802-116C-4265-BC0B-559E859199F2}"/>
            </a:ext>
          </a:extLst>
        </xdr:cNvPr>
        <xdr:cNvSpPr/>
      </xdr:nvSpPr>
      <xdr:spPr>
        <a:xfrm>
          <a:off x="13462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164392</xdr:rowOff>
    </xdr:from>
    <xdr:ext cx="762000" cy="259045"/>
    <xdr:sp macro="" textlink="">
      <xdr:nvSpPr>
        <xdr:cNvPr id="416" name="テキスト ボックス 415">
          <a:extLst>
            <a:ext uri="{FF2B5EF4-FFF2-40B4-BE49-F238E27FC236}">
              <a16:creationId xmlns:a16="http://schemas.microsoft.com/office/drawing/2014/main" id="{14819785-C7FB-4D56-B113-EC8990D4C68F}"/>
            </a:ext>
          </a:extLst>
        </xdr:cNvPr>
        <xdr:cNvSpPr txBox="1"/>
      </xdr:nvSpPr>
      <xdr:spPr>
        <a:xfrm>
          <a:off x="13131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7" name="正方形/長方形 416">
          <a:extLst>
            <a:ext uri="{FF2B5EF4-FFF2-40B4-BE49-F238E27FC236}">
              <a16:creationId xmlns:a16="http://schemas.microsoft.com/office/drawing/2014/main" id="{170245F9-1188-4CFB-A4FA-8916DB7929F4}"/>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8" name="テキスト ボックス 417">
          <a:extLst>
            <a:ext uri="{FF2B5EF4-FFF2-40B4-BE49-F238E27FC236}">
              <a16:creationId xmlns:a16="http://schemas.microsoft.com/office/drawing/2014/main" id="{3A17BE9A-56F8-4CB6-B5B0-F279E58746D8}"/>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9" name="テキスト ボックス 418">
          <a:extLst>
            <a:ext uri="{FF2B5EF4-FFF2-40B4-BE49-F238E27FC236}">
              <a16:creationId xmlns:a16="http://schemas.microsoft.com/office/drawing/2014/main" id="{41418946-F949-4DD1-A7E9-CCD2F9F1C52A}"/>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0" name="正方形/長方形 419">
          <a:extLst>
            <a:ext uri="{FF2B5EF4-FFF2-40B4-BE49-F238E27FC236}">
              <a16:creationId xmlns:a16="http://schemas.microsoft.com/office/drawing/2014/main" id="{AEEB36E7-4111-4ED2-97BC-C04F4788CBC5}"/>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1" name="正方形/長方形 420">
          <a:extLst>
            <a:ext uri="{FF2B5EF4-FFF2-40B4-BE49-F238E27FC236}">
              <a16:creationId xmlns:a16="http://schemas.microsoft.com/office/drawing/2014/main" id="{71B918D7-B79F-41BB-BE62-810616FEF34C}"/>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2" name="正方形/長方形 421">
          <a:extLst>
            <a:ext uri="{FF2B5EF4-FFF2-40B4-BE49-F238E27FC236}">
              <a16:creationId xmlns:a16="http://schemas.microsoft.com/office/drawing/2014/main" id="{3EE18252-6A76-4D6E-A750-78FFFCB7F2F5}"/>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3" name="正方形/長方形 422">
          <a:extLst>
            <a:ext uri="{FF2B5EF4-FFF2-40B4-BE49-F238E27FC236}">
              <a16:creationId xmlns:a16="http://schemas.microsoft.com/office/drawing/2014/main" id="{1AFD3E58-D33F-4A1B-8BCC-5345E78C6904}"/>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4" name="正方形/長方形 423">
          <a:extLst>
            <a:ext uri="{FF2B5EF4-FFF2-40B4-BE49-F238E27FC236}">
              <a16:creationId xmlns:a16="http://schemas.microsoft.com/office/drawing/2014/main" id="{93401C7E-450F-433F-9228-24904414B181}"/>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5" name="正方形/長方形 424">
          <a:extLst>
            <a:ext uri="{FF2B5EF4-FFF2-40B4-BE49-F238E27FC236}">
              <a16:creationId xmlns:a16="http://schemas.microsoft.com/office/drawing/2014/main" id="{DD61D332-CFBB-4088-AF82-23E73CACFE4B}"/>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正方形/長方形 425">
          <a:extLst>
            <a:ext uri="{FF2B5EF4-FFF2-40B4-BE49-F238E27FC236}">
              <a16:creationId xmlns:a16="http://schemas.microsoft.com/office/drawing/2014/main" id="{806FECB0-068B-42E8-B9AD-146D3C48248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7" name="正方形/長方形 426">
          <a:extLst>
            <a:ext uri="{FF2B5EF4-FFF2-40B4-BE49-F238E27FC236}">
              <a16:creationId xmlns:a16="http://schemas.microsoft.com/office/drawing/2014/main" id="{BD7FE7C1-A04B-43A9-9041-665A8DD6B4D7}"/>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8" name="正方形/長方形 427">
          <a:extLst>
            <a:ext uri="{FF2B5EF4-FFF2-40B4-BE49-F238E27FC236}">
              <a16:creationId xmlns:a16="http://schemas.microsoft.com/office/drawing/2014/main" id="{013B65D9-C2BA-412C-8530-72C0D4272924}"/>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9" name="テキスト ボックス 428">
          <a:extLst>
            <a:ext uri="{FF2B5EF4-FFF2-40B4-BE49-F238E27FC236}">
              <a16:creationId xmlns:a16="http://schemas.microsoft.com/office/drawing/2014/main" id="{96733F2C-74FF-474B-A0FD-5BA1BE2BCD68}"/>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地方債現在高は、</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償還元金</a:t>
          </a: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1,407</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百万円に対して発行額</a:t>
          </a: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763</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百万円のため、前年度より</a:t>
          </a: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644</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百万円減少した。</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また、高萩・北茨城広域事務組合においてごみ処理施設整備に係る地方債借入を行ったことで、組合等負担等見込額は増加したが、将来負担額全体では減少となった。一方で、将来の地方債償還に備えた減債基金への積み立てや、学校の統廃合を見据えた学校施設建設基金への積み立てにより充当可能財源が前年度よりも増加した。将来負担額の減が充当可能財源等の増を上回ったため、将来負担比率は</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13.1</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ポイント改善した。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今後も、公共施設の更新等のための地方債発行や、ごみ処理施設整備に伴う一部事務組合の地方債残高の増加が見込まれ、比率の再上昇も懸念されるため、償還に必要な財源の確保に努めるとともに、慎重に資金調達を行っていく必要がある。</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30" name="テキスト ボックス 429">
          <a:extLst>
            <a:ext uri="{FF2B5EF4-FFF2-40B4-BE49-F238E27FC236}">
              <a16:creationId xmlns:a16="http://schemas.microsoft.com/office/drawing/2014/main" id="{529281B8-232A-4963-B421-B11F17795C47}"/>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1" name="直線コネクタ 430">
          <a:extLst>
            <a:ext uri="{FF2B5EF4-FFF2-40B4-BE49-F238E27FC236}">
              <a16:creationId xmlns:a16="http://schemas.microsoft.com/office/drawing/2014/main" id="{44A7E690-23DB-4AD7-83FD-CCCCF22041C4}"/>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2" name="テキスト ボックス 431">
          <a:extLst>
            <a:ext uri="{FF2B5EF4-FFF2-40B4-BE49-F238E27FC236}">
              <a16:creationId xmlns:a16="http://schemas.microsoft.com/office/drawing/2014/main" id="{11FFA7B2-F085-48EA-888A-6ABA599C60A6}"/>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3" name="直線コネクタ 432">
          <a:extLst>
            <a:ext uri="{FF2B5EF4-FFF2-40B4-BE49-F238E27FC236}">
              <a16:creationId xmlns:a16="http://schemas.microsoft.com/office/drawing/2014/main" id="{2AAD9AA5-1DBD-4620-AD06-D9AAC8F14EB2}"/>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4" name="テキスト ボックス 433">
          <a:extLst>
            <a:ext uri="{FF2B5EF4-FFF2-40B4-BE49-F238E27FC236}">
              <a16:creationId xmlns:a16="http://schemas.microsoft.com/office/drawing/2014/main" id="{7AC69165-E0AF-49CF-BACE-340677D3C62E}"/>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5" name="直線コネクタ 434">
          <a:extLst>
            <a:ext uri="{FF2B5EF4-FFF2-40B4-BE49-F238E27FC236}">
              <a16:creationId xmlns:a16="http://schemas.microsoft.com/office/drawing/2014/main" id="{E02D9A30-79B3-481D-87CC-686177ABFF88}"/>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6" name="テキスト ボックス 435">
          <a:extLst>
            <a:ext uri="{FF2B5EF4-FFF2-40B4-BE49-F238E27FC236}">
              <a16:creationId xmlns:a16="http://schemas.microsoft.com/office/drawing/2014/main" id="{9B549F2A-FE98-4EBD-9D02-EB8DE9B05D0D}"/>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7" name="直線コネクタ 436">
          <a:extLst>
            <a:ext uri="{FF2B5EF4-FFF2-40B4-BE49-F238E27FC236}">
              <a16:creationId xmlns:a16="http://schemas.microsoft.com/office/drawing/2014/main" id="{8B58E5EF-AF4E-45A1-8265-19B3B028033D}"/>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8" name="テキスト ボックス 437">
          <a:extLst>
            <a:ext uri="{FF2B5EF4-FFF2-40B4-BE49-F238E27FC236}">
              <a16:creationId xmlns:a16="http://schemas.microsoft.com/office/drawing/2014/main" id="{872731E7-7EF9-46F1-91CF-D0B456ADD7C5}"/>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9" name="直線コネクタ 438">
          <a:extLst>
            <a:ext uri="{FF2B5EF4-FFF2-40B4-BE49-F238E27FC236}">
              <a16:creationId xmlns:a16="http://schemas.microsoft.com/office/drawing/2014/main" id="{B2BCAED0-A6F1-40C9-B117-CC49A8E69C9C}"/>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40" name="テキスト ボックス 439">
          <a:extLst>
            <a:ext uri="{FF2B5EF4-FFF2-40B4-BE49-F238E27FC236}">
              <a16:creationId xmlns:a16="http://schemas.microsoft.com/office/drawing/2014/main" id="{DB7A2BDE-0390-4F63-96EC-28C1718648A1}"/>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a:extLst>
            <a:ext uri="{FF2B5EF4-FFF2-40B4-BE49-F238E27FC236}">
              <a16:creationId xmlns:a16="http://schemas.microsoft.com/office/drawing/2014/main" id="{C60F9283-8915-45C6-9CF8-A9499AF4ECC6}"/>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a:extLst>
            <a:ext uri="{FF2B5EF4-FFF2-40B4-BE49-F238E27FC236}">
              <a16:creationId xmlns:a16="http://schemas.microsoft.com/office/drawing/2014/main" id="{79E90471-EF5B-4CA4-B3A1-75DAA6B5FDC9}"/>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20</xdr:row>
      <xdr:rowOff>153314</xdr:rowOff>
    </xdr:to>
    <xdr:cxnSp macro="">
      <xdr:nvCxnSpPr>
        <xdr:cNvPr id="443" name="直線コネクタ 442">
          <a:extLst>
            <a:ext uri="{FF2B5EF4-FFF2-40B4-BE49-F238E27FC236}">
              <a16:creationId xmlns:a16="http://schemas.microsoft.com/office/drawing/2014/main" id="{82A7E3BB-EC25-4AE5-95B4-8E503BB9CACC}"/>
            </a:ext>
          </a:extLst>
        </xdr:cNvPr>
        <xdr:cNvCxnSpPr/>
      </xdr:nvCxnSpPr>
      <xdr:spPr>
        <a:xfrm flipV="1">
          <a:off x="17018000" y="2451100"/>
          <a:ext cx="0" cy="11312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125391</xdr:rowOff>
    </xdr:from>
    <xdr:ext cx="762000" cy="259045"/>
    <xdr:sp macro="" textlink="">
      <xdr:nvSpPr>
        <xdr:cNvPr id="444" name="将来負担の状況最小値テキスト">
          <a:extLst>
            <a:ext uri="{FF2B5EF4-FFF2-40B4-BE49-F238E27FC236}">
              <a16:creationId xmlns:a16="http://schemas.microsoft.com/office/drawing/2014/main" id="{DCC51612-A3FB-4768-9747-AF1DBB9C6213}"/>
            </a:ext>
          </a:extLst>
        </xdr:cNvPr>
        <xdr:cNvSpPr txBox="1"/>
      </xdr:nvSpPr>
      <xdr:spPr>
        <a:xfrm>
          <a:off x="17106900" y="3554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20</xdr:row>
      <xdr:rowOff>153314</xdr:rowOff>
    </xdr:from>
    <xdr:to>
      <xdr:col>81</xdr:col>
      <xdr:colOff>133350</xdr:colOff>
      <xdr:row>20</xdr:row>
      <xdr:rowOff>153314</xdr:rowOff>
    </xdr:to>
    <xdr:cxnSp macro="">
      <xdr:nvCxnSpPr>
        <xdr:cNvPr id="445" name="直線コネクタ 444">
          <a:extLst>
            <a:ext uri="{FF2B5EF4-FFF2-40B4-BE49-F238E27FC236}">
              <a16:creationId xmlns:a16="http://schemas.microsoft.com/office/drawing/2014/main" id="{B3435B8E-5BB6-4993-BC06-201969DD693A}"/>
            </a:ext>
          </a:extLst>
        </xdr:cNvPr>
        <xdr:cNvCxnSpPr/>
      </xdr:nvCxnSpPr>
      <xdr:spPr>
        <a:xfrm>
          <a:off x="16929100" y="3582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6" name="将来負担の状況最大値テキスト">
          <a:extLst>
            <a:ext uri="{FF2B5EF4-FFF2-40B4-BE49-F238E27FC236}">
              <a16:creationId xmlns:a16="http://schemas.microsoft.com/office/drawing/2014/main" id="{F8B7C688-F1DF-4474-8C1C-7EEC0079CA9A}"/>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7" name="直線コネクタ 446">
          <a:extLst>
            <a:ext uri="{FF2B5EF4-FFF2-40B4-BE49-F238E27FC236}">
              <a16:creationId xmlns:a16="http://schemas.microsoft.com/office/drawing/2014/main" id="{C97BD13F-5741-4AC5-ADFE-E56F822B1AB7}"/>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33299</xdr:rowOff>
    </xdr:from>
    <xdr:to>
      <xdr:col>81</xdr:col>
      <xdr:colOff>44450</xdr:colOff>
      <xdr:row>15</xdr:row>
      <xdr:rowOff>96520</xdr:rowOff>
    </xdr:to>
    <xdr:cxnSp macro="">
      <xdr:nvCxnSpPr>
        <xdr:cNvPr id="448" name="直線コネクタ 447">
          <a:extLst>
            <a:ext uri="{FF2B5EF4-FFF2-40B4-BE49-F238E27FC236}">
              <a16:creationId xmlns:a16="http://schemas.microsoft.com/office/drawing/2014/main" id="{8CC3672D-B088-4F07-9D49-C9D90DA66D31}"/>
            </a:ext>
          </a:extLst>
        </xdr:cNvPr>
        <xdr:cNvCxnSpPr/>
      </xdr:nvCxnSpPr>
      <xdr:spPr>
        <a:xfrm flipV="1">
          <a:off x="16179800" y="2605049"/>
          <a:ext cx="838200" cy="63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101465</xdr:rowOff>
    </xdr:from>
    <xdr:ext cx="762000" cy="259045"/>
    <xdr:sp macro="" textlink="">
      <xdr:nvSpPr>
        <xdr:cNvPr id="449" name="将来負担の状況平均値テキスト">
          <a:extLst>
            <a:ext uri="{FF2B5EF4-FFF2-40B4-BE49-F238E27FC236}">
              <a16:creationId xmlns:a16="http://schemas.microsoft.com/office/drawing/2014/main" id="{9F1F3278-6306-455C-8012-2C28BA472D77}"/>
            </a:ext>
          </a:extLst>
        </xdr:cNvPr>
        <xdr:cNvSpPr txBox="1"/>
      </xdr:nvSpPr>
      <xdr:spPr>
        <a:xfrm>
          <a:off x="17106900" y="23303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84938</xdr:rowOff>
    </xdr:from>
    <xdr:to>
      <xdr:col>81</xdr:col>
      <xdr:colOff>95250</xdr:colOff>
      <xdr:row>15</xdr:row>
      <xdr:rowOff>15088</xdr:rowOff>
    </xdr:to>
    <xdr:sp macro="" textlink="">
      <xdr:nvSpPr>
        <xdr:cNvPr id="450" name="フローチャート: 判断 449">
          <a:extLst>
            <a:ext uri="{FF2B5EF4-FFF2-40B4-BE49-F238E27FC236}">
              <a16:creationId xmlns:a16="http://schemas.microsoft.com/office/drawing/2014/main" id="{1C05BB14-1D7A-4B63-AC61-4F4E4659CFC1}"/>
            </a:ext>
          </a:extLst>
        </xdr:cNvPr>
        <xdr:cNvSpPr/>
      </xdr:nvSpPr>
      <xdr:spPr>
        <a:xfrm>
          <a:off x="16967200" y="248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96520</xdr:rowOff>
    </xdr:from>
    <xdr:to>
      <xdr:col>77</xdr:col>
      <xdr:colOff>44450</xdr:colOff>
      <xdr:row>15</xdr:row>
      <xdr:rowOff>98933</xdr:rowOff>
    </xdr:to>
    <xdr:cxnSp macro="">
      <xdr:nvCxnSpPr>
        <xdr:cNvPr id="451" name="直線コネクタ 450">
          <a:extLst>
            <a:ext uri="{FF2B5EF4-FFF2-40B4-BE49-F238E27FC236}">
              <a16:creationId xmlns:a16="http://schemas.microsoft.com/office/drawing/2014/main" id="{C1A3BA00-B785-4A82-8920-5A1783192175}"/>
            </a:ext>
          </a:extLst>
        </xdr:cNvPr>
        <xdr:cNvCxnSpPr/>
      </xdr:nvCxnSpPr>
      <xdr:spPr>
        <a:xfrm flipV="1">
          <a:off x="15290800" y="2668270"/>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121133</xdr:rowOff>
    </xdr:from>
    <xdr:to>
      <xdr:col>77</xdr:col>
      <xdr:colOff>95250</xdr:colOff>
      <xdr:row>15</xdr:row>
      <xdr:rowOff>51283</xdr:rowOff>
    </xdr:to>
    <xdr:sp macro="" textlink="">
      <xdr:nvSpPr>
        <xdr:cNvPr id="452" name="フローチャート: 判断 451">
          <a:extLst>
            <a:ext uri="{FF2B5EF4-FFF2-40B4-BE49-F238E27FC236}">
              <a16:creationId xmlns:a16="http://schemas.microsoft.com/office/drawing/2014/main" id="{FE6D2592-5978-44F7-A39A-788B398C0001}"/>
            </a:ext>
          </a:extLst>
        </xdr:cNvPr>
        <xdr:cNvSpPr/>
      </xdr:nvSpPr>
      <xdr:spPr>
        <a:xfrm>
          <a:off x="16129000" y="2521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61460</xdr:rowOff>
    </xdr:from>
    <xdr:ext cx="736600" cy="259045"/>
    <xdr:sp macro="" textlink="">
      <xdr:nvSpPr>
        <xdr:cNvPr id="453" name="テキスト ボックス 452">
          <a:extLst>
            <a:ext uri="{FF2B5EF4-FFF2-40B4-BE49-F238E27FC236}">
              <a16:creationId xmlns:a16="http://schemas.microsoft.com/office/drawing/2014/main" id="{887512FB-E620-4D61-B168-50B3DDA7426E}"/>
            </a:ext>
          </a:extLst>
        </xdr:cNvPr>
        <xdr:cNvSpPr txBox="1"/>
      </xdr:nvSpPr>
      <xdr:spPr>
        <a:xfrm>
          <a:off x="15798800" y="2290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98933</xdr:rowOff>
    </xdr:from>
    <xdr:to>
      <xdr:col>72</xdr:col>
      <xdr:colOff>203200</xdr:colOff>
      <xdr:row>16</xdr:row>
      <xdr:rowOff>35585</xdr:rowOff>
    </xdr:to>
    <xdr:cxnSp macro="">
      <xdr:nvCxnSpPr>
        <xdr:cNvPr id="454" name="直線コネクタ 453">
          <a:extLst>
            <a:ext uri="{FF2B5EF4-FFF2-40B4-BE49-F238E27FC236}">
              <a16:creationId xmlns:a16="http://schemas.microsoft.com/office/drawing/2014/main" id="{5F75029D-E1D4-4C66-A8D3-C460A3D77684}"/>
            </a:ext>
          </a:extLst>
        </xdr:cNvPr>
        <xdr:cNvCxnSpPr/>
      </xdr:nvCxnSpPr>
      <xdr:spPr>
        <a:xfrm flipV="1">
          <a:off x="14401800" y="2670683"/>
          <a:ext cx="889000" cy="108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8560</xdr:rowOff>
    </xdr:from>
    <xdr:to>
      <xdr:col>73</xdr:col>
      <xdr:colOff>44450</xdr:colOff>
      <xdr:row>15</xdr:row>
      <xdr:rowOff>110160</xdr:rowOff>
    </xdr:to>
    <xdr:sp macro="" textlink="">
      <xdr:nvSpPr>
        <xdr:cNvPr id="455" name="フローチャート: 判断 454">
          <a:extLst>
            <a:ext uri="{FF2B5EF4-FFF2-40B4-BE49-F238E27FC236}">
              <a16:creationId xmlns:a16="http://schemas.microsoft.com/office/drawing/2014/main" id="{5731EDD7-632F-46AD-ACAA-BC1CFABED468}"/>
            </a:ext>
          </a:extLst>
        </xdr:cNvPr>
        <xdr:cNvSpPr/>
      </xdr:nvSpPr>
      <xdr:spPr>
        <a:xfrm>
          <a:off x="15240000" y="258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120337</xdr:rowOff>
    </xdr:from>
    <xdr:ext cx="762000" cy="259045"/>
    <xdr:sp macro="" textlink="">
      <xdr:nvSpPr>
        <xdr:cNvPr id="456" name="テキスト ボックス 455">
          <a:extLst>
            <a:ext uri="{FF2B5EF4-FFF2-40B4-BE49-F238E27FC236}">
              <a16:creationId xmlns:a16="http://schemas.microsoft.com/office/drawing/2014/main" id="{EFBA6A1C-B689-40C0-97B6-5CBA1513C7A3}"/>
            </a:ext>
          </a:extLst>
        </xdr:cNvPr>
        <xdr:cNvSpPr txBox="1"/>
      </xdr:nvSpPr>
      <xdr:spPr>
        <a:xfrm>
          <a:off x="14909800" y="2349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169875</xdr:rowOff>
    </xdr:from>
    <xdr:to>
      <xdr:col>68</xdr:col>
      <xdr:colOff>152400</xdr:colOff>
      <xdr:row>16</xdr:row>
      <xdr:rowOff>35585</xdr:rowOff>
    </xdr:to>
    <xdr:cxnSp macro="">
      <xdr:nvCxnSpPr>
        <xdr:cNvPr id="457" name="直線コネクタ 456">
          <a:extLst>
            <a:ext uri="{FF2B5EF4-FFF2-40B4-BE49-F238E27FC236}">
              <a16:creationId xmlns:a16="http://schemas.microsoft.com/office/drawing/2014/main" id="{FF59F60C-D84B-4079-A93A-FBE62CC114AB}"/>
            </a:ext>
          </a:extLst>
        </xdr:cNvPr>
        <xdr:cNvCxnSpPr/>
      </xdr:nvCxnSpPr>
      <xdr:spPr>
        <a:xfrm>
          <a:off x="13512800" y="2741625"/>
          <a:ext cx="889000" cy="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68402</xdr:rowOff>
    </xdr:from>
    <xdr:to>
      <xdr:col>68</xdr:col>
      <xdr:colOff>203200</xdr:colOff>
      <xdr:row>15</xdr:row>
      <xdr:rowOff>170002</xdr:rowOff>
    </xdr:to>
    <xdr:sp macro="" textlink="">
      <xdr:nvSpPr>
        <xdr:cNvPr id="458" name="フローチャート: 判断 457">
          <a:extLst>
            <a:ext uri="{FF2B5EF4-FFF2-40B4-BE49-F238E27FC236}">
              <a16:creationId xmlns:a16="http://schemas.microsoft.com/office/drawing/2014/main" id="{5B20863E-BE44-4416-8C93-E7FCD28EB4BA}"/>
            </a:ext>
          </a:extLst>
        </xdr:cNvPr>
        <xdr:cNvSpPr/>
      </xdr:nvSpPr>
      <xdr:spPr>
        <a:xfrm>
          <a:off x="14351000" y="264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8729</xdr:rowOff>
    </xdr:from>
    <xdr:ext cx="762000" cy="259045"/>
    <xdr:sp macro="" textlink="">
      <xdr:nvSpPr>
        <xdr:cNvPr id="459" name="テキスト ボックス 458">
          <a:extLst>
            <a:ext uri="{FF2B5EF4-FFF2-40B4-BE49-F238E27FC236}">
              <a16:creationId xmlns:a16="http://schemas.microsoft.com/office/drawing/2014/main" id="{DDAD2EE3-62CA-4340-BE40-BFB4AC8B883F}"/>
            </a:ext>
          </a:extLst>
        </xdr:cNvPr>
        <xdr:cNvSpPr txBox="1"/>
      </xdr:nvSpPr>
      <xdr:spPr>
        <a:xfrm>
          <a:off x="14020800" y="2409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82880</xdr:rowOff>
    </xdr:from>
    <xdr:to>
      <xdr:col>64</xdr:col>
      <xdr:colOff>152400</xdr:colOff>
      <xdr:row>16</xdr:row>
      <xdr:rowOff>13030</xdr:rowOff>
    </xdr:to>
    <xdr:sp macro="" textlink="">
      <xdr:nvSpPr>
        <xdr:cNvPr id="460" name="フローチャート: 判断 459">
          <a:extLst>
            <a:ext uri="{FF2B5EF4-FFF2-40B4-BE49-F238E27FC236}">
              <a16:creationId xmlns:a16="http://schemas.microsoft.com/office/drawing/2014/main" id="{656AA4A7-BC65-4528-8A6D-F6C70452EF2D}"/>
            </a:ext>
          </a:extLst>
        </xdr:cNvPr>
        <xdr:cNvSpPr/>
      </xdr:nvSpPr>
      <xdr:spPr>
        <a:xfrm>
          <a:off x="13462000" y="2654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23207</xdr:rowOff>
    </xdr:from>
    <xdr:ext cx="762000" cy="259045"/>
    <xdr:sp macro="" textlink="">
      <xdr:nvSpPr>
        <xdr:cNvPr id="461" name="テキスト ボックス 460">
          <a:extLst>
            <a:ext uri="{FF2B5EF4-FFF2-40B4-BE49-F238E27FC236}">
              <a16:creationId xmlns:a16="http://schemas.microsoft.com/office/drawing/2014/main" id="{AA911284-8E7A-4231-B7D3-56E21B3265BE}"/>
            </a:ext>
          </a:extLst>
        </xdr:cNvPr>
        <xdr:cNvSpPr txBox="1"/>
      </xdr:nvSpPr>
      <xdr:spPr>
        <a:xfrm>
          <a:off x="13131800" y="2423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E75B9D9B-6C7F-4E92-80FF-8B4DF3BA6488}"/>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7CC09062-F2D2-4765-A14E-ECD3EE71B1BA}"/>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8CA0AB1-18EC-4367-B179-572F1F965C4A}"/>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6203993E-B96E-45F6-8890-8498A65A0FC8}"/>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E4AC58F5-BF9B-44E1-BB0F-F6853FBC2861}"/>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153949</xdr:rowOff>
    </xdr:from>
    <xdr:to>
      <xdr:col>81</xdr:col>
      <xdr:colOff>95250</xdr:colOff>
      <xdr:row>15</xdr:row>
      <xdr:rowOff>84099</xdr:rowOff>
    </xdr:to>
    <xdr:sp macro="" textlink="">
      <xdr:nvSpPr>
        <xdr:cNvPr id="467" name="楕円 466">
          <a:extLst>
            <a:ext uri="{FF2B5EF4-FFF2-40B4-BE49-F238E27FC236}">
              <a16:creationId xmlns:a16="http://schemas.microsoft.com/office/drawing/2014/main" id="{13361D85-9694-4413-90BF-B2EF4DE75729}"/>
            </a:ext>
          </a:extLst>
        </xdr:cNvPr>
        <xdr:cNvSpPr/>
      </xdr:nvSpPr>
      <xdr:spPr>
        <a:xfrm>
          <a:off x="16967200" y="2554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126026</xdr:rowOff>
    </xdr:from>
    <xdr:ext cx="762000" cy="259045"/>
    <xdr:sp macro="" textlink="">
      <xdr:nvSpPr>
        <xdr:cNvPr id="468" name="将来負担の状況該当値テキスト">
          <a:extLst>
            <a:ext uri="{FF2B5EF4-FFF2-40B4-BE49-F238E27FC236}">
              <a16:creationId xmlns:a16="http://schemas.microsoft.com/office/drawing/2014/main" id="{F75528E9-D945-462C-BB5E-CAFDFD5355F6}"/>
            </a:ext>
          </a:extLst>
        </xdr:cNvPr>
        <xdr:cNvSpPr txBox="1"/>
      </xdr:nvSpPr>
      <xdr:spPr>
        <a:xfrm>
          <a:off x="17106900" y="2526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45720</xdr:rowOff>
    </xdr:from>
    <xdr:to>
      <xdr:col>77</xdr:col>
      <xdr:colOff>95250</xdr:colOff>
      <xdr:row>15</xdr:row>
      <xdr:rowOff>147320</xdr:rowOff>
    </xdr:to>
    <xdr:sp macro="" textlink="">
      <xdr:nvSpPr>
        <xdr:cNvPr id="469" name="楕円 468">
          <a:extLst>
            <a:ext uri="{FF2B5EF4-FFF2-40B4-BE49-F238E27FC236}">
              <a16:creationId xmlns:a16="http://schemas.microsoft.com/office/drawing/2014/main" id="{3CBA20D4-FA08-464C-A118-CFD98D034EAD}"/>
            </a:ext>
          </a:extLst>
        </xdr:cNvPr>
        <xdr:cNvSpPr/>
      </xdr:nvSpPr>
      <xdr:spPr>
        <a:xfrm>
          <a:off x="16129000" y="261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132097</xdr:rowOff>
    </xdr:from>
    <xdr:ext cx="736600" cy="259045"/>
    <xdr:sp macro="" textlink="">
      <xdr:nvSpPr>
        <xdr:cNvPr id="470" name="テキスト ボックス 469">
          <a:extLst>
            <a:ext uri="{FF2B5EF4-FFF2-40B4-BE49-F238E27FC236}">
              <a16:creationId xmlns:a16="http://schemas.microsoft.com/office/drawing/2014/main" id="{8C0916EA-343D-4987-8A61-B5188D2D718F}"/>
            </a:ext>
          </a:extLst>
        </xdr:cNvPr>
        <xdr:cNvSpPr txBox="1"/>
      </xdr:nvSpPr>
      <xdr:spPr>
        <a:xfrm>
          <a:off x="15798800" y="27038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48133</xdr:rowOff>
    </xdr:from>
    <xdr:to>
      <xdr:col>73</xdr:col>
      <xdr:colOff>44450</xdr:colOff>
      <xdr:row>15</xdr:row>
      <xdr:rowOff>149733</xdr:rowOff>
    </xdr:to>
    <xdr:sp macro="" textlink="">
      <xdr:nvSpPr>
        <xdr:cNvPr id="471" name="楕円 470">
          <a:extLst>
            <a:ext uri="{FF2B5EF4-FFF2-40B4-BE49-F238E27FC236}">
              <a16:creationId xmlns:a16="http://schemas.microsoft.com/office/drawing/2014/main" id="{4CBB6D1E-92F7-41C6-926C-5C32224BDA9B}"/>
            </a:ext>
          </a:extLst>
        </xdr:cNvPr>
        <xdr:cNvSpPr/>
      </xdr:nvSpPr>
      <xdr:spPr>
        <a:xfrm>
          <a:off x="15240000" y="2619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134510</xdr:rowOff>
    </xdr:from>
    <xdr:ext cx="762000" cy="259045"/>
    <xdr:sp macro="" textlink="">
      <xdr:nvSpPr>
        <xdr:cNvPr id="472" name="テキスト ボックス 471">
          <a:extLst>
            <a:ext uri="{FF2B5EF4-FFF2-40B4-BE49-F238E27FC236}">
              <a16:creationId xmlns:a16="http://schemas.microsoft.com/office/drawing/2014/main" id="{591EEB7F-C561-4982-9C19-76AB78E599FA}"/>
            </a:ext>
          </a:extLst>
        </xdr:cNvPr>
        <xdr:cNvSpPr txBox="1"/>
      </xdr:nvSpPr>
      <xdr:spPr>
        <a:xfrm>
          <a:off x="14909800" y="2706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156235</xdr:rowOff>
    </xdr:from>
    <xdr:to>
      <xdr:col>68</xdr:col>
      <xdr:colOff>203200</xdr:colOff>
      <xdr:row>16</xdr:row>
      <xdr:rowOff>86385</xdr:rowOff>
    </xdr:to>
    <xdr:sp macro="" textlink="">
      <xdr:nvSpPr>
        <xdr:cNvPr id="473" name="楕円 472">
          <a:extLst>
            <a:ext uri="{FF2B5EF4-FFF2-40B4-BE49-F238E27FC236}">
              <a16:creationId xmlns:a16="http://schemas.microsoft.com/office/drawing/2014/main" id="{CBDA0A12-10A7-4963-8E8E-39D6B8F0045A}"/>
            </a:ext>
          </a:extLst>
        </xdr:cNvPr>
        <xdr:cNvSpPr/>
      </xdr:nvSpPr>
      <xdr:spPr>
        <a:xfrm>
          <a:off x="14351000" y="2727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71162</xdr:rowOff>
    </xdr:from>
    <xdr:ext cx="762000" cy="259045"/>
    <xdr:sp macro="" textlink="">
      <xdr:nvSpPr>
        <xdr:cNvPr id="474" name="テキスト ボックス 473">
          <a:extLst>
            <a:ext uri="{FF2B5EF4-FFF2-40B4-BE49-F238E27FC236}">
              <a16:creationId xmlns:a16="http://schemas.microsoft.com/office/drawing/2014/main" id="{5270493E-55C0-4340-90CD-1458034F5A58}"/>
            </a:ext>
          </a:extLst>
        </xdr:cNvPr>
        <xdr:cNvSpPr txBox="1"/>
      </xdr:nvSpPr>
      <xdr:spPr>
        <a:xfrm>
          <a:off x="14020800" y="2814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119075</xdr:rowOff>
    </xdr:from>
    <xdr:to>
      <xdr:col>64</xdr:col>
      <xdr:colOff>152400</xdr:colOff>
      <xdr:row>16</xdr:row>
      <xdr:rowOff>49225</xdr:rowOff>
    </xdr:to>
    <xdr:sp macro="" textlink="">
      <xdr:nvSpPr>
        <xdr:cNvPr id="475" name="楕円 474">
          <a:extLst>
            <a:ext uri="{FF2B5EF4-FFF2-40B4-BE49-F238E27FC236}">
              <a16:creationId xmlns:a16="http://schemas.microsoft.com/office/drawing/2014/main" id="{A1AD3B94-9E65-46E5-B562-5411679951C0}"/>
            </a:ext>
          </a:extLst>
        </xdr:cNvPr>
        <xdr:cNvSpPr/>
      </xdr:nvSpPr>
      <xdr:spPr>
        <a:xfrm>
          <a:off x="13462000" y="269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34002</xdr:rowOff>
    </xdr:from>
    <xdr:ext cx="762000" cy="259045"/>
    <xdr:sp macro="" textlink="">
      <xdr:nvSpPr>
        <xdr:cNvPr id="476" name="テキスト ボックス 475">
          <a:extLst>
            <a:ext uri="{FF2B5EF4-FFF2-40B4-BE49-F238E27FC236}">
              <a16:creationId xmlns:a16="http://schemas.microsoft.com/office/drawing/2014/main" id="{5E2C779F-A868-4A1F-A9EC-83427112C94A}"/>
            </a:ext>
          </a:extLst>
        </xdr:cNvPr>
        <xdr:cNvSpPr txBox="1"/>
      </xdr:nvSpPr>
      <xdr:spPr>
        <a:xfrm>
          <a:off x="13131800" y="2777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茨城県高萩市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26,866
26,644
193.55
14,229,006
13,407,442
757,039
7,445,827
12,833,702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31.9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人件費に係る経常収支比率は、歳入において普通交付税や臨時財政対策債が減少したことで前年度と比較すると</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ポイントの増となっている。類似団体内平均値との比較では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ポイント上回っており、依然として高い状況が続いている。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本市では、行財政健全化の一環として平成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年度までに平成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19</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年度比△</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人の職員数削減を進め経費削減を図ってきた。今後も、業務の更なる効率化を図るとともに、会計年度任用職員が行う業務について、民間委託等を進めることで人件費の適正化を図る。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12700</xdr:rowOff>
    </xdr:from>
    <xdr:to>
      <xdr:col>24</xdr:col>
      <xdr:colOff>25400</xdr:colOff>
      <xdr:row>40</xdr:row>
      <xdr:rowOff>45357</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499100"/>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17434</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45357</xdr:rowOff>
    </xdr:from>
    <xdr:to>
      <xdr:col>24</xdr:col>
      <xdr:colOff>114300</xdr:colOff>
      <xdr:row>40</xdr:row>
      <xdr:rowOff>45357</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6903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99077</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24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12700</xdr:rowOff>
    </xdr:from>
    <xdr:to>
      <xdr:col>24</xdr:col>
      <xdr:colOff>114300</xdr:colOff>
      <xdr:row>32</xdr:row>
      <xdr:rowOff>12700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49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42635</xdr:rowOff>
    </xdr:from>
    <xdr:to>
      <xdr:col>24</xdr:col>
      <xdr:colOff>25400</xdr:colOff>
      <xdr:row>39</xdr:row>
      <xdr:rowOff>162378</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a:off x="3987800" y="6729185"/>
          <a:ext cx="8382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65513</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0662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48986</xdr:rowOff>
    </xdr:from>
    <xdr:to>
      <xdr:col>24</xdr:col>
      <xdr:colOff>76200</xdr:colOff>
      <xdr:row>36</xdr:row>
      <xdr:rowOff>150586</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22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42635</xdr:rowOff>
    </xdr:from>
    <xdr:to>
      <xdr:col>19</xdr:col>
      <xdr:colOff>187325</xdr:colOff>
      <xdr:row>41</xdr:row>
      <xdr:rowOff>4535</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flipV="1">
          <a:off x="3098800" y="6729185"/>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144236</xdr:rowOff>
    </xdr:from>
    <xdr:to>
      <xdr:col>20</xdr:col>
      <xdr:colOff>38100</xdr:colOff>
      <xdr:row>36</xdr:row>
      <xdr:rowOff>74386</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14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84563</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59138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41</xdr:row>
      <xdr:rowOff>4535</xdr:rowOff>
    </xdr:from>
    <xdr:to>
      <xdr:col>15</xdr:col>
      <xdr:colOff>98425</xdr:colOff>
      <xdr:row>41</xdr:row>
      <xdr:rowOff>48078</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flipV="1">
          <a:off x="2209800" y="7033985"/>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81643</xdr:rowOff>
    </xdr:from>
    <xdr:to>
      <xdr:col>15</xdr:col>
      <xdr:colOff>149225</xdr:colOff>
      <xdr:row>37</xdr:row>
      <xdr:rowOff>11793</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25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21970</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022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41</xdr:row>
      <xdr:rowOff>4535</xdr:rowOff>
    </xdr:from>
    <xdr:to>
      <xdr:col>11</xdr:col>
      <xdr:colOff>9525</xdr:colOff>
      <xdr:row>41</xdr:row>
      <xdr:rowOff>48078</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a:off x="1320800" y="7033985"/>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13607</xdr:rowOff>
    </xdr:from>
    <xdr:to>
      <xdr:col>11</xdr:col>
      <xdr:colOff>60325</xdr:colOff>
      <xdr:row>35</xdr:row>
      <xdr:rowOff>115207</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01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125384</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5783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13607</xdr:rowOff>
    </xdr:from>
    <xdr:to>
      <xdr:col>6</xdr:col>
      <xdr:colOff>171450</xdr:colOff>
      <xdr:row>35</xdr:row>
      <xdr:rowOff>115207</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01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125384</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5783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111578</xdr:rowOff>
    </xdr:from>
    <xdr:to>
      <xdr:col>24</xdr:col>
      <xdr:colOff>76200</xdr:colOff>
      <xdr:row>40</xdr:row>
      <xdr:rowOff>41728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679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20155</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670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163285</xdr:rowOff>
    </xdr:from>
    <xdr:to>
      <xdr:col>20</xdr:col>
      <xdr:colOff>38100</xdr:colOff>
      <xdr:row>39</xdr:row>
      <xdr:rowOff>93435</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6678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78212</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6764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125185</xdr:rowOff>
    </xdr:from>
    <xdr:to>
      <xdr:col>15</xdr:col>
      <xdr:colOff>149225</xdr:colOff>
      <xdr:row>41</xdr:row>
      <xdr:rowOff>55335</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6983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41</xdr:row>
      <xdr:rowOff>40112</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706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40</xdr:row>
      <xdr:rowOff>168728</xdr:rowOff>
    </xdr:from>
    <xdr:to>
      <xdr:col>11</xdr:col>
      <xdr:colOff>60325</xdr:colOff>
      <xdr:row>41</xdr:row>
      <xdr:rowOff>98878</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702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41</xdr:row>
      <xdr:rowOff>83655</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711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125185</xdr:rowOff>
    </xdr:from>
    <xdr:to>
      <xdr:col>6</xdr:col>
      <xdr:colOff>171450</xdr:colOff>
      <xdr:row>41</xdr:row>
      <xdr:rowOff>55335</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6983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41</xdr:row>
      <xdr:rowOff>40112</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706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物件費に係る経常収支比率は、前年度と比較して</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1.5</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ポイント増加した。たかはぎ生活応援クーポン事業関連の物件費が皆増等により、物件費</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70</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百万円の増、歳入における一般財源</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371</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百万円の減が比率増加の要因である。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今後は、人件費抑制のための民間委託推進により委託料の増加が見込まれることに加え、小中学校</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ICT</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教育関連経費の増加も見込まれることから、公共施設等総合管理計画をもとにアセットマネジメントを推進し、施設の統廃合により固定費圧縮に努めるなど、引き続き経費削減を進めていく。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85090</xdr:rowOff>
    </xdr:from>
    <xdr:to>
      <xdr:col>82</xdr:col>
      <xdr:colOff>107950</xdr:colOff>
      <xdr:row>21</xdr:row>
      <xdr:rowOff>62230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31394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34307</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3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62230</xdr:rowOff>
    </xdr:from>
    <xdr:to>
      <xdr:col>82</xdr:col>
      <xdr:colOff>196850</xdr:colOff>
      <xdr:row>21</xdr:row>
      <xdr:rowOff>62230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662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17</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05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85090</xdr:rowOff>
    </xdr:from>
    <xdr:to>
      <xdr:col>82</xdr:col>
      <xdr:colOff>196850</xdr:colOff>
      <xdr:row>13</xdr:row>
      <xdr:rowOff>85090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31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157480</xdr:rowOff>
    </xdr:from>
    <xdr:to>
      <xdr:col>82</xdr:col>
      <xdr:colOff>107950</xdr:colOff>
      <xdr:row>17</xdr:row>
      <xdr:rowOff>100330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90068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168927</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740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152400</xdr:rowOff>
    </xdr:from>
    <xdr:to>
      <xdr:col>82</xdr:col>
      <xdr:colOff>158750</xdr:colOff>
      <xdr:row>17</xdr:row>
      <xdr:rowOff>82550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157480</xdr:rowOff>
    </xdr:from>
    <xdr:to>
      <xdr:col>78</xdr:col>
      <xdr:colOff>69850</xdr:colOff>
      <xdr:row>17</xdr:row>
      <xdr:rowOff>100330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29006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76200</xdr:rowOff>
    </xdr:from>
    <xdr:to>
      <xdr:col>78</xdr:col>
      <xdr:colOff>120650</xdr:colOff>
      <xdr:row>17</xdr:row>
      <xdr:rowOff>6350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16527</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58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46990</xdr:rowOff>
    </xdr:from>
    <xdr:to>
      <xdr:col>73</xdr:col>
      <xdr:colOff>180975</xdr:colOff>
      <xdr:row>17</xdr:row>
      <xdr:rowOff>100330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9616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83820</xdr:rowOff>
    </xdr:from>
    <xdr:to>
      <xdr:col>74</xdr:col>
      <xdr:colOff>31750</xdr:colOff>
      <xdr:row>17</xdr:row>
      <xdr:rowOff>13970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24147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59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165100</xdr:rowOff>
    </xdr:from>
    <xdr:to>
      <xdr:col>69</xdr:col>
      <xdr:colOff>92075</xdr:colOff>
      <xdr:row>17</xdr:row>
      <xdr:rowOff>46990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9083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41910</xdr:rowOff>
    </xdr:from>
    <xdr:to>
      <xdr:col>69</xdr:col>
      <xdr:colOff>142875</xdr:colOff>
      <xdr:row>17</xdr:row>
      <xdr:rowOff>143510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95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128287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304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11430</xdr:rowOff>
    </xdr:from>
    <xdr:to>
      <xdr:col>65</xdr:col>
      <xdr:colOff>53975</xdr:colOff>
      <xdr:row>17</xdr:row>
      <xdr:rowOff>113030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97807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301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49530</xdr:rowOff>
    </xdr:from>
    <xdr:to>
      <xdr:col>82</xdr:col>
      <xdr:colOff>158750</xdr:colOff>
      <xdr:row>17</xdr:row>
      <xdr:rowOff>151130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96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21607</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93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106680</xdr:rowOff>
    </xdr:from>
    <xdr:to>
      <xdr:col>78</xdr:col>
      <xdr:colOff>120650</xdr:colOff>
      <xdr:row>17</xdr:row>
      <xdr:rowOff>36830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84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21607</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93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49530</xdr:rowOff>
    </xdr:from>
    <xdr:to>
      <xdr:col>74</xdr:col>
      <xdr:colOff>31750</xdr:colOff>
      <xdr:row>17</xdr:row>
      <xdr:rowOff>151130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96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135907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305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167640</xdr:rowOff>
    </xdr:from>
    <xdr:to>
      <xdr:col>69</xdr:col>
      <xdr:colOff>142875</xdr:colOff>
      <xdr:row>17</xdr:row>
      <xdr:rowOff>97790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91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107967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67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114300</xdr:rowOff>
    </xdr:from>
    <xdr:to>
      <xdr:col>65</xdr:col>
      <xdr:colOff>53975</xdr:colOff>
      <xdr:row>17</xdr:row>
      <xdr:rowOff>44450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54627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扶助費に係る経常収支比率は、類似団体内平均値との比較で</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1.6</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ポイント上回っており、本市の前年度と比較すると</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ポイントの増となった。要因としては、認定こども園施設型給付費の増等が挙げられる。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少子高齢化に伴い、高齢者に係る医療費・介護費用の増が今後も見込まれる。比率の推移については、類似団体内平均値と同様の傾向があることから、今後も国・県の動向を注視し、適切なサービスの提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120650</xdr:rowOff>
    </xdr:from>
    <xdr:to>
      <xdr:col>24</xdr:col>
      <xdr:colOff>25400</xdr:colOff>
      <xdr:row>61</xdr:row>
      <xdr:rowOff>133350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207500"/>
          <a:ext cx="0" cy="138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105427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56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133350</xdr:rowOff>
    </xdr:from>
    <xdr:to>
      <xdr:col>24</xdr:col>
      <xdr:colOff>114300</xdr:colOff>
      <xdr:row>61</xdr:row>
      <xdr:rowOff>133350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59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35577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120650</xdr:rowOff>
    </xdr:from>
    <xdr:to>
      <xdr:col>24</xdr:col>
      <xdr:colOff>114300</xdr:colOff>
      <xdr:row>53</xdr:row>
      <xdr:rowOff>120650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20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139700</xdr:rowOff>
    </xdr:from>
    <xdr:to>
      <xdr:col>24</xdr:col>
      <xdr:colOff>25400</xdr:colOff>
      <xdr:row>57</xdr:row>
      <xdr:rowOff>133350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9740900"/>
          <a:ext cx="8382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67327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50800</xdr:rowOff>
    </xdr:from>
    <xdr:to>
      <xdr:col>24</xdr:col>
      <xdr:colOff>76200</xdr:colOff>
      <xdr:row>56</xdr:row>
      <xdr:rowOff>152400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139700</xdr:rowOff>
    </xdr:from>
    <xdr:to>
      <xdr:col>19</xdr:col>
      <xdr:colOff>187325</xdr:colOff>
      <xdr:row>57</xdr:row>
      <xdr:rowOff>133350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7409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25400</xdr:rowOff>
    </xdr:from>
    <xdr:to>
      <xdr:col>20</xdr:col>
      <xdr:colOff>38100</xdr:colOff>
      <xdr:row>56</xdr:row>
      <xdr:rowOff>127000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137177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395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133350</xdr:rowOff>
    </xdr:from>
    <xdr:to>
      <xdr:col>15</xdr:col>
      <xdr:colOff>98425</xdr:colOff>
      <xdr:row>58</xdr:row>
      <xdr:rowOff>76200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2209800" y="99060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88900</xdr:rowOff>
    </xdr:from>
    <xdr:to>
      <xdr:col>15</xdr:col>
      <xdr:colOff>149225</xdr:colOff>
      <xdr:row>57</xdr:row>
      <xdr:rowOff>19050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29227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25400</xdr:rowOff>
    </xdr:from>
    <xdr:to>
      <xdr:col>11</xdr:col>
      <xdr:colOff>9525</xdr:colOff>
      <xdr:row>58</xdr:row>
      <xdr:rowOff>76200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9695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57150</xdr:rowOff>
    </xdr:from>
    <xdr:to>
      <xdr:col>11</xdr:col>
      <xdr:colOff>60325</xdr:colOff>
      <xdr:row>57</xdr:row>
      <xdr:rowOff>158750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168927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130827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82550</xdr:rowOff>
    </xdr:from>
    <xdr:to>
      <xdr:col>24</xdr:col>
      <xdr:colOff>76200</xdr:colOff>
      <xdr:row>58</xdr:row>
      <xdr:rowOff>12700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54627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82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88900</xdr:rowOff>
    </xdr:from>
    <xdr:to>
      <xdr:col>20</xdr:col>
      <xdr:colOff>38100</xdr:colOff>
      <xdr:row>57</xdr:row>
      <xdr:rowOff>19050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3827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776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82550</xdr:rowOff>
    </xdr:from>
    <xdr:to>
      <xdr:col>15</xdr:col>
      <xdr:colOff>149225</xdr:colOff>
      <xdr:row>58</xdr:row>
      <xdr:rowOff>12700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168927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94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25400</xdr:rowOff>
    </xdr:from>
    <xdr:to>
      <xdr:col>11</xdr:col>
      <xdr:colOff>60325</xdr:colOff>
      <xdr:row>58</xdr:row>
      <xdr:rowOff>127000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96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111777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146050</xdr:rowOff>
    </xdr:from>
    <xdr:to>
      <xdr:col>6</xdr:col>
      <xdr:colOff>171450</xdr:colOff>
      <xdr:row>58</xdr:row>
      <xdr:rowOff>76200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60977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1000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その他に係る経常収支比率は、令和</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年度においては、歳入において一般財源が減少したことにより、前年度に比べ</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1.7</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ポイント増加した。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その他の経費の大部分を占めている繰出金においては、令和</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年度は国民健康保険事業特別会計に対する繰出金が増加した。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は、高齢化の進行による介護サービス等の利用者増や後期高齢者に係る医療費の増加などから、繰出金の増加が懸念されるため、疾病の早期発見・治療や介護予防などに努め、普通会計の負担軽減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153670</xdr:rowOff>
    </xdr:from>
    <xdr:to>
      <xdr:col>82</xdr:col>
      <xdr:colOff>107950</xdr:colOff>
      <xdr:row>61</xdr:row>
      <xdr:rowOff>46990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24052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19067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77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46990</xdr:rowOff>
    </xdr:from>
    <xdr:to>
      <xdr:col>82</xdr:col>
      <xdr:colOff>196850</xdr:colOff>
      <xdr:row>61</xdr:row>
      <xdr:rowOff>46990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505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68597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153670</xdr:rowOff>
    </xdr:from>
    <xdr:to>
      <xdr:col>82</xdr:col>
      <xdr:colOff>196850</xdr:colOff>
      <xdr:row>53</xdr:row>
      <xdr:rowOff>153670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50800</xdr:rowOff>
    </xdr:from>
    <xdr:to>
      <xdr:col>82</xdr:col>
      <xdr:colOff>107950</xdr:colOff>
      <xdr:row>57</xdr:row>
      <xdr:rowOff>8890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9652000"/>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39387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469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22860</xdr:rowOff>
    </xdr:from>
    <xdr:to>
      <xdr:col>82</xdr:col>
      <xdr:colOff>158750</xdr:colOff>
      <xdr:row>56</xdr:row>
      <xdr:rowOff>124460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62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50800</xdr:rowOff>
    </xdr:from>
    <xdr:to>
      <xdr:col>78</xdr:col>
      <xdr:colOff>69850</xdr:colOff>
      <xdr:row>56</xdr:row>
      <xdr:rowOff>127000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6520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163830</xdr:rowOff>
    </xdr:from>
    <xdr:to>
      <xdr:col>78</xdr:col>
      <xdr:colOff>120650</xdr:colOff>
      <xdr:row>56</xdr:row>
      <xdr:rowOff>93980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104157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362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127000</xdr:rowOff>
    </xdr:from>
    <xdr:to>
      <xdr:col>73</xdr:col>
      <xdr:colOff>180975</xdr:colOff>
      <xdr:row>56</xdr:row>
      <xdr:rowOff>134620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97282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30480</xdr:rowOff>
    </xdr:from>
    <xdr:to>
      <xdr:col>74</xdr:col>
      <xdr:colOff>31750</xdr:colOff>
      <xdr:row>56</xdr:row>
      <xdr:rowOff>132080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142257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134620</xdr:rowOff>
    </xdr:from>
    <xdr:to>
      <xdr:col>69</xdr:col>
      <xdr:colOff>92075</xdr:colOff>
      <xdr:row>56</xdr:row>
      <xdr:rowOff>142240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flipV="1">
          <a:off x="13004800" y="97358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160020</xdr:rowOff>
    </xdr:from>
    <xdr:to>
      <xdr:col>69</xdr:col>
      <xdr:colOff>142875</xdr:colOff>
      <xdr:row>57</xdr:row>
      <xdr:rowOff>90170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74947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49530</xdr:rowOff>
    </xdr:from>
    <xdr:to>
      <xdr:col>65</xdr:col>
      <xdr:colOff>53975</xdr:colOff>
      <xdr:row>57</xdr:row>
      <xdr:rowOff>151130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135907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129540</xdr:rowOff>
    </xdr:from>
    <xdr:to>
      <xdr:col>82</xdr:col>
      <xdr:colOff>158750</xdr:colOff>
      <xdr:row>57</xdr:row>
      <xdr:rowOff>59690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101617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70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0</xdr:rowOff>
    </xdr:from>
    <xdr:to>
      <xdr:col>78</xdr:col>
      <xdr:colOff>120650</xdr:colOff>
      <xdr:row>56</xdr:row>
      <xdr:rowOff>101600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86377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68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76200</xdr:rowOff>
    </xdr:from>
    <xdr:to>
      <xdr:col>74</xdr:col>
      <xdr:colOff>31750</xdr:colOff>
      <xdr:row>57</xdr:row>
      <xdr:rowOff>6350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162577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83820</xdr:rowOff>
    </xdr:from>
    <xdr:to>
      <xdr:col>69</xdr:col>
      <xdr:colOff>142875</xdr:colOff>
      <xdr:row>57</xdr:row>
      <xdr:rowOff>13970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24147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45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91440</xdr:rowOff>
    </xdr:from>
    <xdr:to>
      <xdr:col>65</xdr:col>
      <xdr:colOff>53975</xdr:colOff>
      <xdr:row>57</xdr:row>
      <xdr:rowOff>21590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6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31767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46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補助費等に係る経常収支比率は、これまでの行財政健全化の取り組みにより補助金等を抑制してきたことや、ごみ処理を委託により行ってきたことなどから低い水準で推移してきており、令和</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年度においても、類似団体内平均値と比べて</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7.9</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ポイント低くなっている。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は、現在北茨城市と広域で進めているごみ処理施設建設に伴い、事務費や公債費に係る一部事務組合負担金の増加が見込まれ、比率が上昇すると考えられるため、引き続き補助金等の必要性と効果を検証し増加抑制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a:extLst>
            <a:ext uri="{FF2B5EF4-FFF2-40B4-BE49-F238E27FC236}">
              <a16:creationId xmlns:a16="http://schemas.microsoft.com/office/drawing/2014/main" id="{00000000-0008-0000-0400-000031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149860</xdr:rowOff>
    </xdr:from>
    <xdr:to>
      <xdr:col>82</xdr:col>
      <xdr:colOff>107950</xdr:colOff>
      <xdr:row>40</xdr:row>
      <xdr:rowOff>46990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6510000" y="5807710"/>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19067</xdr:rowOff>
    </xdr:from>
    <xdr:ext cx="762000" cy="259045"/>
    <xdr:sp macro="" textlink="">
      <xdr:nvSpPr>
        <xdr:cNvPr id="307" name="補助費等最小値テキスト">
          <a:extLst>
            <a:ext uri="{FF2B5EF4-FFF2-40B4-BE49-F238E27FC236}">
              <a16:creationId xmlns:a16="http://schemas.microsoft.com/office/drawing/2014/main" id="{00000000-0008-0000-0400-000033010000}"/>
            </a:ext>
          </a:extLst>
        </xdr:cNvPr>
        <xdr:cNvSpPr txBox="1"/>
      </xdr:nvSpPr>
      <xdr:spPr>
        <a:xfrm>
          <a:off x="16598900" y="6877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46990</xdr:rowOff>
    </xdr:from>
    <xdr:to>
      <xdr:col>82</xdr:col>
      <xdr:colOff>196850</xdr:colOff>
      <xdr:row>40</xdr:row>
      <xdr:rowOff>46990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6904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64787</xdr:rowOff>
    </xdr:from>
    <xdr:ext cx="762000" cy="259045"/>
    <xdr:sp macro="" textlink="">
      <xdr:nvSpPr>
        <xdr:cNvPr id="309" name="補助費等最大値テキスト">
          <a:extLst>
            <a:ext uri="{FF2B5EF4-FFF2-40B4-BE49-F238E27FC236}">
              <a16:creationId xmlns:a16="http://schemas.microsoft.com/office/drawing/2014/main" id="{00000000-0008-0000-0400-000035010000}"/>
            </a:ext>
          </a:extLst>
        </xdr:cNvPr>
        <xdr:cNvSpPr txBox="1"/>
      </xdr:nvSpPr>
      <xdr:spPr>
        <a:xfrm>
          <a:off x="16598900" y="5551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149860</xdr:rowOff>
    </xdr:from>
    <xdr:to>
      <xdr:col>82</xdr:col>
      <xdr:colOff>196850</xdr:colOff>
      <xdr:row>33</xdr:row>
      <xdr:rowOff>149860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5807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54610</xdr:rowOff>
    </xdr:from>
    <xdr:to>
      <xdr:col>82</xdr:col>
      <xdr:colOff>107950</xdr:colOff>
      <xdr:row>34</xdr:row>
      <xdr:rowOff>62230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5671800" y="588391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113047</xdr:rowOff>
    </xdr:from>
    <xdr:ext cx="762000" cy="259045"/>
    <xdr:sp macro="" textlink="">
      <xdr:nvSpPr>
        <xdr:cNvPr id="312" name="補助費等平均値テキスト">
          <a:extLst>
            <a:ext uri="{FF2B5EF4-FFF2-40B4-BE49-F238E27FC236}">
              <a16:creationId xmlns:a16="http://schemas.microsoft.com/office/drawing/2014/main" id="{00000000-0008-0000-0400-000038010000}"/>
            </a:ext>
          </a:extLst>
        </xdr:cNvPr>
        <xdr:cNvSpPr txBox="1"/>
      </xdr:nvSpPr>
      <xdr:spPr>
        <a:xfrm>
          <a:off x="16598900" y="6113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140970</xdr:rowOff>
    </xdr:from>
    <xdr:to>
      <xdr:col>82</xdr:col>
      <xdr:colOff>158750</xdr:colOff>
      <xdr:row>36</xdr:row>
      <xdr:rowOff>71120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64592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54610</xdr:rowOff>
    </xdr:from>
    <xdr:to>
      <xdr:col>78</xdr:col>
      <xdr:colOff>69850</xdr:colOff>
      <xdr:row>34</xdr:row>
      <xdr:rowOff>66040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4782800" y="588391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121920</xdr:rowOff>
    </xdr:from>
    <xdr:to>
      <xdr:col>78</xdr:col>
      <xdr:colOff>120650</xdr:colOff>
      <xdr:row>36</xdr:row>
      <xdr:rowOff>52070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5621000" y="612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36847</xdr:rowOff>
    </xdr:from>
    <xdr:ext cx="7366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290800" y="6209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66040</xdr:rowOff>
    </xdr:from>
    <xdr:to>
      <xdr:col>73</xdr:col>
      <xdr:colOff>180975</xdr:colOff>
      <xdr:row>34</xdr:row>
      <xdr:rowOff>81280</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flipV="1">
          <a:off x="13893800" y="58953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167640</xdr:rowOff>
    </xdr:from>
    <xdr:to>
      <xdr:col>74</xdr:col>
      <xdr:colOff>31750</xdr:colOff>
      <xdr:row>36</xdr:row>
      <xdr:rowOff>97790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4732000" y="6168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82567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401800" y="625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81280</xdr:rowOff>
    </xdr:from>
    <xdr:to>
      <xdr:col>69</xdr:col>
      <xdr:colOff>92075</xdr:colOff>
      <xdr:row>34</xdr:row>
      <xdr:rowOff>92710</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flipV="1">
          <a:off x="13004800" y="591058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121920</xdr:rowOff>
    </xdr:from>
    <xdr:to>
      <xdr:col>69</xdr:col>
      <xdr:colOff>142875</xdr:colOff>
      <xdr:row>36</xdr:row>
      <xdr:rowOff>52070</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3843000" y="612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36847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512800" y="620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99060</xdr:rowOff>
    </xdr:from>
    <xdr:to>
      <xdr:col>65</xdr:col>
      <xdr:colOff>53975</xdr:colOff>
      <xdr:row>36</xdr:row>
      <xdr:rowOff>29210</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29540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13987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623800" y="6186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11430</xdr:rowOff>
    </xdr:from>
    <xdr:to>
      <xdr:col>82</xdr:col>
      <xdr:colOff>158750</xdr:colOff>
      <xdr:row>34</xdr:row>
      <xdr:rowOff>113030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6459200" y="584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91457</xdr:rowOff>
    </xdr:from>
    <xdr:ext cx="762000" cy="259045"/>
    <xdr:sp macro="" textlink="">
      <xdr:nvSpPr>
        <xdr:cNvPr id="331" name="補助費等該当値テキスト">
          <a:extLst>
            <a:ext uri="{FF2B5EF4-FFF2-40B4-BE49-F238E27FC236}">
              <a16:creationId xmlns:a16="http://schemas.microsoft.com/office/drawing/2014/main" id="{00000000-0008-0000-0400-00004B010000}"/>
            </a:ext>
          </a:extLst>
        </xdr:cNvPr>
        <xdr:cNvSpPr txBox="1"/>
      </xdr:nvSpPr>
      <xdr:spPr>
        <a:xfrm>
          <a:off x="16598900" y="5749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3810</xdr:rowOff>
    </xdr:from>
    <xdr:to>
      <xdr:col>78</xdr:col>
      <xdr:colOff>120650</xdr:colOff>
      <xdr:row>34</xdr:row>
      <xdr:rowOff>105410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5621000" y="583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115587</xdr:rowOff>
    </xdr:from>
    <xdr:ext cx="7366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5290800" y="5601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15240</xdr:rowOff>
    </xdr:from>
    <xdr:to>
      <xdr:col>74</xdr:col>
      <xdr:colOff>31750</xdr:colOff>
      <xdr:row>34</xdr:row>
      <xdr:rowOff>116840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4732000" y="584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127017</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4401800" y="561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30480</xdr:rowOff>
    </xdr:from>
    <xdr:to>
      <xdr:col>69</xdr:col>
      <xdr:colOff>142875</xdr:colOff>
      <xdr:row>34</xdr:row>
      <xdr:rowOff>132080</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38430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142257</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3512800" y="562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41910</xdr:rowOff>
    </xdr:from>
    <xdr:to>
      <xdr:col>65</xdr:col>
      <xdr:colOff>53975</xdr:colOff>
      <xdr:row>34</xdr:row>
      <xdr:rowOff>143510</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2954000" y="5871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153687</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2623800" y="5640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公債費に係る経常収支比率は、本市の長年の課題である旧高萩市住宅公社改革推進債（三セク債）について、令和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年度に利率見直しを行い、償還額が大きく減少したが、前年度と比較すると</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年度から認定こども園整備の一部償還が始まったことに加え、今後、公共施設の更新等のための地方債発行も想定されることから、比率の再上昇も懸念されるため、将来世代負担が過大とならないよう地方債の発行を可能な限り抑制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a:extLst>
            <a:ext uri="{FF2B5EF4-FFF2-40B4-BE49-F238E27FC236}">
              <a16:creationId xmlns:a16="http://schemas.microsoft.com/office/drawing/2014/main" id="{00000000-0008-0000-0400-00006B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85852</xdr:rowOff>
    </xdr:from>
    <xdr:to>
      <xdr:col>24</xdr:col>
      <xdr:colOff>25400</xdr:colOff>
      <xdr:row>80</xdr:row>
      <xdr:rowOff>90424</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4826000" y="12773152"/>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62501</xdr:rowOff>
    </xdr:from>
    <xdr:ext cx="762000" cy="259045"/>
    <xdr:sp macro="" textlink="">
      <xdr:nvSpPr>
        <xdr:cNvPr id="365" name="公債費最小値テキスト">
          <a:extLst>
            <a:ext uri="{FF2B5EF4-FFF2-40B4-BE49-F238E27FC236}">
              <a16:creationId xmlns:a16="http://schemas.microsoft.com/office/drawing/2014/main" id="{00000000-0008-0000-0400-00006D010000}"/>
            </a:ext>
          </a:extLst>
        </xdr:cNvPr>
        <xdr:cNvSpPr txBox="1"/>
      </xdr:nvSpPr>
      <xdr:spPr>
        <a:xfrm>
          <a:off x="4914900" y="13778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90424</xdr:rowOff>
    </xdr:from>
    <xdr:to>
      <xdr:col>24</xdr:col>
      <xdr:colOff>114300</xdr:colOff>
      <xdr:row>80</xdr:row>
      <xdr:rowOff>90424</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3806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779</xdr:rowOff>
    </xdr:from>
    <xdr:ext cx="762000" cy="259045"/>
    <xdr:sp macro="" textlink="">
      <xdr:nvSpPr>
        <xdr:cNvPr id="367" name="公債費最大値テキスト">
          <a:extLst>
            <a:ext uri="{FF2B5EF4-FFF2-40B4-BE49-F238E27FC236}">
              <a16:creationId xmlns:a16="http://schemas.microsoft.com/office/drawing/2014/main" id="{00000000-0008-0000-0400-00006F010000}"/>
            </a:ext>
          </a:extLst>
        </xdr:cNvPr>
        <xdr:cNvSpPr txBox="1"/>
      </xdr:nvSpPr>
      <xdr:spPr>
        <a:xfrm>
          <a:off x="4914900" y="12516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85852</xdr:rowOff>
    </xdr:from>
    <xdr:to>
      <xdr:col>24</xdr:col>
      <xdr:colOff>114300</xdr:colOff>
      <xdr:row>74</xdr:row>
      <xdr:rowOff>85852</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2773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143002</xdr:rowOff>
    </xdr:from>
    <xdr:to>
      <xdr:col>24</xdr:col>
      <xdr:colOff>25400</xdr:colOff>
      <xdr:row>78</xdr:row>
      <xdr:rowOff>26415</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3987800" y="13344652"/>
          <a:ext cx="8382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127016</xdr:rowOff>
    </xdr:from>
    <xdr:ext cx="762000" cy="259045"/>
    <xdr:sp macro="" textlink="">
      <xdr:nvSpPr>
        <xdr:cNvPr id="370" name="公債費平均値テキスト">
          <a:extLst>
            <a:ext uri="{FF2B5EF4-FFF2-40B4-BE49-F238E27FC236}">
              <a16:creationId xmlns:a16="http://schemas.microsoft.com/office/drawing/2014/main" id="{00000000-0008-0000-0400-000072010000}"/>
            </a:ext>
          </a:extLst>
        </xdr:cNvPr>
        <xdr:cNvSpPr txBox="1"/>
      </xdr:nvSpPr>
      <xdr:spPr>
        <a:xfrm>
          <a:off x="4914900" y="13157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110489</xdr:rowOff>
    </xdr:from>
    <xdr:to>
      <xdr:col>24</xdr:col>
      <xdr:colOff>76200</xdr:colOff>
      <xdr:row>78</xdr:row>
      <xdr:rowOff>40639</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47752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143002</xdr:rowOff>
    </xdr:from>
    <xdr:to>
      <xdr:col>19</xdr:col>
      <xdr:colOff>187325</xdr:colOff>
      <xdr:row>78</xdr:row>
      <xdr:rowOff>72137</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3098800" y="13344652"/>
          <a:ext cx="889000" cy="100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73913</xdr:rowOff>
    </xdr:from>
    <xdr:to>
      <xdr:col>20</xdr:col>
      <xdr:colOff>38100</xdr:colOff>
      <xdr:row>78</xdr:row>
      <xdr:rowOff>4063</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937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14240</xdr:rowOff>
    </xdr:from>
    <xdr:ext cx="7366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606800" y="13044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72137</xdr:rowOff>
    </xdr:from>
    <xdr:to>
      <xdr:col>15</xdr:col>
      <xdr:colOff>98425</xdr:colOff>
      <xdr:row>78</xdr:row>
      <xdr:rowOff>145287</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2209800" y="13445237"/>
          <a:ext cx="889000" cy="73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119635</xdr:rowOff>
    </xdr:from>
    <xdr:to>
      <xdr:col>15</xdr:col>
      <xdr:colOff>149225</xdr:colOff>
      <xdr:row>78</xdr:row>
      <xdr:rowOff>49785</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048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59962</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717800" y="1309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145287</xdr:rowOff>
    </xdr:from>
    <xdr:to>
      <xdr:col>11</xdr:col>
      <xdr:colOff>9525</xdr:colOff>
      <xdr:row>79</xdr:row>
      <xdr:rowOff>42418</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flipV="1">
          <a:off x="1320800" y="13518387"/>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119635</xdr:rowOff>
    </xdr:from>
    <xdr:to>
      <xdr:col>11</xdr:col>
      <xdr:colOff>60325</xdr:colOff>
      <xdr:row>78</xdr:row>
      <xdr:rowOff>49785</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2159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59962</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828800" y="1309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110489</xdr:rowOff>
    </xdr:from>
    <xdr:to>
      <xdr:col>6</xdr:col>
      <xdr:colOff>171450</xdr:colOff>
      <xdr:row>78</xdr:row>
      <xdr:rowOff>40639</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1270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50816</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939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147065</xdr:rowOff>
    </xdr:from>
    <xdr:to>
      <xdr:col>24</xdr:col>
      <xdr:colOff>76200</xdr:colOff>
      <xdr:row>78</xdr:row>
      <xdr:rowOff>77215</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47752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119142</xdr:rowOff>
    </xdr:from>
    <xdr:ext cx="762000" cy="259045"/>
    <xdr:sp macro="" textlink="">
      <xdr:nvSpPr>
        <xdr:cNvPr id="389" name="公債費該当値テキスト">
          <a:extLst>
            <a:ext uri="{FF2B5EF4-FFF2-40B4-BE49-F238E27FC236}">
              <a16:creationId xmlns:a16="http://schemas.microsoft.com/office/drawing/2014/main" id="{00000000-0008-0000-0400-000085010000}"/>
            </a:ext>
          </a:extLst>
        </xdr:cNvPr>
        <xdr:cNvSpPr txBox="1"/>
      </xdr:nvSpPr>
      <xdr:spPr>
        <a:xfrm>
          <a:off x="49149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92202</xdr:rowOff>
    </xdr:from>
    <xdr:to>
      <xdr:col>20</xdr:col>
      <xdr:colOff>38100</xdr:colOff>
      <xdr:row>78</xdr:row>
      <xdr:rowOff>22352</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937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7129</xdr:rowOff>
    </xdr:from>
    <xdr:ext cx="7366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3606800" y="13380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21337</xdr:rowOff>
    </xdr:from>
    <xdr:to>
      <xdr:col>15</xdr:col>
      <xdr:colOff>149225</xdr:colOff>
      <xdr:row>78</xdr:row>
      <xdr:rowOff>122937</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0480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107714</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2717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94487</xdr:rowOff>
    </xdr:from>
    <xdr:to>
      <xdr:col>11</xdr:col>
      <xdr:colOff>60325</xdr:colOff>
      <xdr:row>79</xdr:row>
      <xdr:rowOff>24637</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2159000" y="1346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9414</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828800" y="13553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163068</xdr:rowOff>
    </xdr:from>
    <xdr:to>
      <xdr:col>6</xdr:col>
      <xdr:colOff>171450</xdr:colOff>
      <xdr:row>79</xdr:row>
      <xdr:rowOff>93218</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1270000" y="1353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77995</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939800" y="1362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公債費以外の経常収支比率は、普通交付税や臨時財政対策債等の一般財源が減少したことなどにより、前年度と比較して</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5.8</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ポイントと大幅に増加した。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公債費以外の経費のうち、人件費に係る経常収支比率が類似団体内平均値を依然として上回っていることが課題であるため、今後も人件費の適正化に努めるとともに、すべての事業において緊急性や必要性を検証し、「事業の見直し」と「事業の再構築」の徹底により業務の更なる効率化を図り、さらなる経費削減を進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a:extLst>
            <a:ext uri="{FF2B5EF4-FFF2-40B4-BE49-F238E27FC236}">
              <a16:creationId xmlns:a16="http://schemas.microsoft.com/office/drawing/2014/main" id="{00000000-0008-0000-0400-0000A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90424</xdr:rowOff>
    </xdr:from>
    <xdr:to>
      <xdr:col>82</xdr:col>
      <xdr:colOff>107950</xdr:colOff>
      <xdr:row>80</xdr:row>
      <xdr:rowOff>113285</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6510000" y="12777724"/>
          <a:ext cx="0" cy="1051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85362</xdr:rowOff>
    </xdr:from>
    <xdr:ext cx="762000" cy="259045"/>
    <xdr:sp macro="" textlink="">
      <xdr:nvSpPr>
        <xdr:cNvPr id="424" name="公債費以外最小値テキスト">
          <a:extLst>
            <a:ext uri="{FF2B5EF4-FFF2-40B4-BE49-F238E27FC236}">
              <a16:creationId xmlns:a16="http://schemas.microsoft.com/office/drawing/2014/main" id="{00000000-0008-0000-0400-0000A8010000}"/>
            </a:ext>
          </a:extLst>
        </xdr:cNvPr>
        <xdr:cNvSpPr txBox="1"/>
      </xdr:nvSpPr>
      <xdr:spPr>
        <a:xfrm>
          <a:off x="16598900" y="1380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113285</xdr:rowOff>
    </xdr:from>
    <xdr:to>
      <xdr:col>82</xdr:col>
      <xdr:colOff>196850</xdr:colOff>
      <xdr:row>80</xdr:row>
      <xdr:rowOff>113285</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382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5351</xdr:rowOff>
    </xdr:from>
    <xdr:ext cx="762000" cy="259045"/>
    <xdr:sp macro="" textlink="">
      <xdr:nvSpPr>
        <xdr:cNvPr id="426" name="公債費以外最大値テキスト">
          <a:extLst>
            <a:ext uri="{FF2B5EF4-FFF2-40B4-BE49-F238E27FC236}">
              <a16:creationId xmlns:a16="http://schemas.microsoft.com/office/drawing/2014/main" id="{00000000-0008-0000-0400-0000AA010000}"/>
            </a:ext>
          </a:extLst>
        </xdr:cNvPr>
        <xdr:cNvSpPr txBox="1"/>
      </xdr:nvSpPr>
      <xdr:spPr>
        <a:xfrm>
          <a:off x="16598900" y="12521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90424</xdr:rowOff>
    </xdr:from>
    <xdr:to>
      <xdr:col>82</xdr:col>
      <xdr:colOff>196850</xdr:colOff>
      <xdr:row>74</xdr:row>
      <xdr:rowOff>90424</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2777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143002</xdr:rowOff>
    </xdr:from>
    <xdr:to>
      <xdr:col>82</xdr:col>
      <xdr:colOff>107950</xdr:colOff>
      <xdr:row>77</xdr:row>
      <xdr:rowOff>65278</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5671800" y="13001752"/>
          <a:ext cx="838200" cy="26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143019</xdr:rowOff>
    </xdr:from>
    <xdr:ext cx="762000" cy="259045"/>
    <xdr:sp macro="" textlink="">
      <xdr:nvSpPr>
        <xdr:cNvPr id="429" name="公債費以外平均値テキスト">
          <a:extLst>
            <a:ext uri="{FF2B5EF4-FFF2-40B4-BE49-F238E27FC236}">
              <a16:creationId xmlns:a16="http://schemas.microsoft.com/office/drawing/2014/main" id="{00000000-0008-0000-0400-0000AD010000}"/>
            </a:ext>
          </a:extLst>
        </xdr:cNvPr>
        <xdr:cNvSpPr txBox="1"/>
      </xdr:nvSpPr>
      <xdr:spPr>
        <a:xfrm>
          <a:off x="16598900" y="13001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126492</xdr:rowOff>
    </xdr:from>
    <xdr:to>
      <xdr:col>82</xdr:col>
      <xdr:colOff>158750</xdr:colOff>
      <xdr:row>77</xdr:row>
      <xdr:rowOff>56642</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64592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143002</xdr:rowOff>
    </xdr:from>
    <xdr:to>
      <xdr:col>78</xdr:col>
      <xdr:colOff>69850</xdr:colOff>
      <xdr:row>77</xdr:row>
      <xdr:rowOff>115570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4782800" y="13001752"/>
          <a:ext cx="889000" cy="315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169926</xdr:rowOff>
    </xdr:from>
    <xdr:to>
      <xdr:col>78</xdr:col>
      <xdr:colOff>120650</xdr:colOff>
      <xdr:row>76</xdr:row>
      <xdr:rowOff>100076</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5621000" y="13028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84853</xdr:rowOff>
    </xdr:from>
    <xdr:ext cx="7366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5290800" y="13115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115570</xdr:rowOff>
    </xdr:from>
    <xdr:to>
      <xdr:col>73</xdr:col>
      <xdr:colOff>180975</xdr:colOff>
      <xdr:row>77</xdr:row>
      <xdr:rowOff>165863</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3893800" y="13317220"/>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149352</xdr:rowOff>
    </xdr:from>
    <xdr:to>
      <xdr:col>74</xdr:col>
      <xdr:colOff>31750</xdr:colOff>
      <xdr:row>77</xdr:row>
      <xdr:rowOff>79502</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4732000" y="1317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89679</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401800" y="1294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115570</xdr:rowOff>
    </xdr:from>
    <xdr:to>
      <xdr:col>69</xdr:col>
      <xdr:colOff>92075</xdr:colOff>
      <xdr:row>77</xdr:row>
      <xdr:rowOff>165863</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3004800" y="13317220"/>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28194</xdr:rowOff>
    </xdr:from>
    <xdr:to>
      <xdr:col>69</xdr:col>
      <xdr:colOff>142875</xdr:colOff>
      <xdr:row>77</xdr:row>
      <xdr:rowOff>129794</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3843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139971</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512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5335</xdr:rowOff>
    </xdr:from>
    <xdr:to>
      <xdr:col>65</xdr:col>
      <xdr:colOff>53975</xdr:colOff>
      <xdr:row>77</xdr:row>
      <xdr:rowOff>106935</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2954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117112</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623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14478</xdr:rowOff>
    </xdr:from>
    <xdr:to>
      <xdr:col>82</xdr:col>
      <xdr:colOff>158750</xdr:colOff>
      <xdr:row>77</xdr:row>
      <xdr:rowOff>116078</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64592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158005</xdr:rowOff>
    </xdr:from>
    <xdr:ext cx="762000" cy="259045"/>
    <xdr:sp macro="" textlink="">
      <xdr:nvSpPr>
        <xdr:cNvPr id="448" name="公債費以外該当値テキスト">
          <a:extLst>
            <a:ext uri="{FF2B5EF4-FFF2-40B4-BE49-F238E27FC236}">
              <a16:creationId xmlns:a16="http://schemas.microsoft.com/office/drawing/2014/main" id="{00000000-0008-0000-0400-0000C0010000}"/>
            </a:ext>
          </a:extLst>
        </xdr:cNvPr>
        <xdr:cNvSpPr txBox="1"/>
      </xdr:nvSpPr>
      <xdr:spPr>
        <a:xfrm>
          <a:off x="16598900" y="1318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92202</xdr:rowOff>
    </xdr:from>
    <xdr:to>
      <xdr:col>78</xdr:col>
      <xdr:colOff>120650</xdr:colOff>
      <xdr:row>76</xdr:row>
      <xdr:rowOff>22352</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5621000" y="1295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32529</xdr:rowOff>
    </xdr:from>
    <xdr:ext cx="7366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290800" y="12719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64770</xdr:rowOff>
    </xdr:from>
    <xdr:to>
      <xdr:col>74</xdr:col>
      <xdr:colOff>31750</xdr:colOff>
      <xdr:row>77</xdr:row>
      <xdr:rowOff>166370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4732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151147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401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115063</xdr:rowOff>
    </xdr:from>
    <xdr:to>
      <xdr:col>69</xdr:col>
      <xdr:colOff>142875</xdr:colOff>
      <xdr:row>78</xdr:row>
      <xdr:rowOff>45213</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38430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29990</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512800" y="13403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64770</xdr:rowOff>
    </xdr:from>
    <xdr:to>
      <xdr:col>65</xdr:col>
      <xdr:colOff>53975</xdr:colOff>
      <xdr:row>77</xdr:row>
      <xdr:rowOff>166370</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2954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151147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623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茨城県高萩市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a:extLst>
            <a:ext uri="{FF2B5EF4-FFF2-40B4-BE49-F238E27FC236}">
              <a16:creationId xmlns:a16="http://schemas.microsoft.com/office/drawing/2014/main" id="{00000000-0008-0000-0500-00002F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a:extLst>
            <a:ext uri="{FF2B5EF4-FFF2-40B4-BE49-F238E27FC236}">
              <a16:creationId xmlns:a16="http://schemas.microsoft.com/office/drawing/2014/main" id="{00000000-0008-0000-0500-000030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116718</xdr:rowOff>
    </xdr:from>
    <xdr:to>
      <xdr:col>29</xdr:col>
      <xdr:colOff>127000</xdr:colOff>
      <xdr:row>19</xdr:row>
      <xdr:rowOff>159109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651500" y="2050293"/>
          <a:ext cx="0" cy="14139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131186</xdr:rowOff>
    </xdr:from>
    <xdr:ext cx="762000" cy="259045"/>
    <xdr:sp macro="" textlink="">
      <xdr:nvSpPr>
        <xdr:cNvPr id="50" name="人口1人当たり決算額の推移最小値テキスト130">
          <a:extLst>
            <a:ext uri="{FF2B5EF4-FFF2-40B4-BE49-F238E27FC236}">
              <a16:creationId xmlns:a16="http://schemas.microsoft.com/office/drawing/2014/main" id="{00000000-0008-0000-0500-000032000000}"/>
            </a:ext>
          </a:extLst>
        </xdr:cNvPr>
        <xdr:cNvSpPr txBox="1"/>
      </xdr:nvSpPr>
      <xdr:spPr>
        <a:xfrm>
          <a:off x="5740400" y="343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159109</xdr:rowOff>
    </xdr:from>
    <xdr:to>
      <xdr:col>30</xdr:col>
      <xdr:colOff>25400</xdr:colOff>
      <xdr:row>19</xdr:row>
      <xdr:rowOff>159109</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34642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31645</xdr:rowOff>
    </xdr:from>
    <xdr:ext cx="762000" cy="259045"/>
    <xdr:sp macro="" textlink="">
      <xdr:nvSpPr>
        <xdr:cNvPr id="52" name="人口1人当たり決算額の推移最大値テキスト130">
          <a:extLst>
            <a:ext uri="{FF2B5EF4-FFF2-40B4-BE49-F238E27FC236}">
              <a16:creationId xmlns:a16="http://schemas.microsoft.com/office/drawing/2014/main" id="{00000000-0008-0000-0500-000034000000}"/>
            </a:ext>
          </a:extLst>
        </xdr:cNvPr>
        <xdr:cNvSpPr txBox="1"/>
      </xdr:nvSpPr>
      <xdr:spPr>
        <a:xfrm>
          <a:off x="5740400" y="1793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116718</xdr:rowOff>
    </xdr:from>
    <xdr:to>
      <xdr:col>30</xdr:col>
      <xdr:colOff>25400</xdr:colOff>
      <xdr:row>11</xdr:row>
      <xdr:rowOff>116718</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5562600" y="20502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122004</xdr:rowOff>
    </xdr:from>
    <xdr:to>
      <xdr:col>29</xdr:col>
      <xdr:colOff>127000</xdr:colOff>
      <xdr:row>16</xdr:row>
      <xdr:rowOff>124647</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a:off x="5003800" y="2912829"/>
          <a:ext cx="647700" cy="26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10307</xdr:rowOff>
    </xdr:from>
    <xdr:ext cx="762000" cy="259045"/>
    <xdr:sp macro="" textlink="">
      <xdr:nvSpPr>
        <xdr:cNvPr id="55" name="人口1人当たり決算額の推移平均値テキスト130">
          <a:extLst>
            <a:ext uri="{FF2B5EF4-FFF2-40B4-BE49-F238E27FC236}">
              <a16:creationId xmlns:a16="http://schemas.microsoft.com/office/drawing/2014/main" id="{00000000-0008-0000-0500-000037000000}"/>
            </a:ext>
          </a:extLst>
        </xdr:cNvPr>
        <xdr:cNvSpPr txBox="1"/>
      </xdr:nvSpPr>
      <xdr:spPr>
        <a:xfrm>
          <a:off x="5740400" y="26296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165230</xdr:rowOff>
    </xdr:from>
    <xdr:to>
      <xdr:col>29</xdr:col>
      <xdr:colOff>177800</xdr:colOff>
      <xdr:row>16</xdr:row>
      <xdr:rowOff>95380</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5600700" y="27846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122004</xdr:rowOff>
    </xdr:from>
    <xdr:to>
      <xdr:col>26</xdr:col>
      <xdr:colOff>50800</xdr:colOff>
      <xdr:row>16</xdr:row>
      <xdr:rowOff>128491</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4305300" y="2912829"/>
          <a:ext cx="698500" cy="64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17412</xdr:rowOff>
    </xdr:from>
    <xdr:to>
      <xdr:col>26</xdr:col>
      <xdr:colOff>101600</xdr:colOff>
      <xdr:row>16</xdr:row>
      <xdr:rowOff>119012</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953000" y="28082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129189</xdr:rowOff>
    </xdr:from>
    <xdr:ext cx="7366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4622800" y="25771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128491</xdr:rowOff>
    </xdr:from>
    <xdr:to>
      <xdr:col>22</xdr:col>
      <xdr:colOff>114300</xdr:colOff>
      <xdr:row>16</xdr:row>
      <xdr:rowOff>151765</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3606800" y="2919316"/>
          <a:ext cx="698500" cy="232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67818</xdr:rowOff>
    </xdr:from>
    <xdr:to>
      <xdr:col>22</xdr:col>
      <xdr:colOff>165100</xdr:colOff>
      <xdr:row>16</xdr:row>
      <xdr:rowOff>169418</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4254500" y="28586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8145</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924300" y="262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151765</xdr:rowOff>
    </xdr:from>
    <xdr:to>
      <xdr:col>18</xdr:col>
      <xdr:colOff>177800</xdr:colOff>
      <xdr:row>17</xdr:row>
      <xdr:rowOff>8076</xdr:rowOff>
    </xdr:to>
    <xdr:cxnSp macro="">
      <xdr:nvCxnSpPr>
        <xdr:cNvPr id="63" name="直線コネクタ 62">
          <a:extLst>
            <a:ext uri="{FF2B5EF4-FFF2-40B4-BE49-F238E27FC236}">
              <a16:creationId xmlns:a16="http://schemas.microsoft.com/office/drawing/2014/main" id="{00000000-0008-0000-0500-00003F000000}"/>
            </a:ext>
          </a:extLst>
        </xdr:cNvPr>
        <xdr:cNvCxnSpPr/>
      </xdr:nvCxnSpPr>
      <xdr:spPr bwMode="auto">
        <a:xfrm flipV="1">
          <a:off x="2908300" y="2942590"/>
          <a:ext cx="698500" cy="277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137670</xdr:rowOff>
    </xdr:from>
    <xdr:to>
      <xdr:col>19</xdr:col>
      <xdr:colOff>38100</xdr:colOff>
      <xdr:row>17</xdr:row>
      <xdr:rowOff>67820</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3556000" y="2928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52597</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225800" y="3014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159158</xdr:rowOff>
    </xdr:from>
    <xdr:to>
      <xdr:col>15</xdr:col>
      <xdr:colOff>101600</xdr:colOff>
      <xdr:row>17</xdr:row>
      <xdr:rowOff>89308</xdr:rowOff>
    </xdr:to>
    <xdr:sp macro="" textlink="">
      <xdr:nvSpPr>
        <xdr:cNvPr id="66" name="フローチャート: 判断 65">
          <a:extLst>
            <a:ext uri="{FF2B5EF4-FFF2-40B4-BE49-F238E27FC236}">
              <a16:creationId xmlns:a16="http://schemas.microsoft.com/office/drawing/2014/main" id="{00000000-0008-0000-0500-000042000000}"/>
            </a:ext>
          </a:extLst>
        </xdr:cNvPr>
        <xdr:cNvSpPr/>
      </xdr:nvSpPr>
      <xdr:spPr bwMode="auto">
        <a:xfrm>
          <a:off x="2857500" y="29499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74085</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527300" y="3036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73847</xdr:rowOff>
    </xdr:from>
    <xdr:to>
      <xdr:col>29</xdr:col>
      <xdr:colOff>177800</xdr:colOff>
      <xdr:row>17</xdr:row>
      <xdr:rowOff>3997</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5600700" y="28646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45924</xdr:rowOff>
    </xdr:from>
    <xdr:ext cx="762000" cy="259045"/>
    <xdr:sp macro="" textlink="">
      <xdr:nvSpPr>
        <xdr:cNvPr id="74" name="人口1人当たり決算額の推移該当値テキスト130">
          <a:extLst>
            <a:ext uri="{FF2B5EF4-FFF2-40B4-BE49-F238E27FC236}">
              <a16:creationId xmlns:a16="http://schemas.microsoft.com/office/drawing/2014/main" id="{00000000-0008-0000-0500-00004A000000}"/>
            </a:ext>
          </a:extLst>
        </xdr:cNvPr>
        <xdr:cNvSpPr txBox="1"/>
      </xdr:nvSpPr>
      <xdr:spPr>
        <a:xfrm>
          <a:off x="5740400" y="28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71204</xdr:rowOff>
    </xdr:from>
    <xdr:to>
      <xdr:col>26</xdr:col>
      <xdr:colOff>101600</xdr:colOff>
      <xdr:row>17</xdr:row>
      <xdr:rowOff>1354</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953000" y="28620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157581</xdr:rowOff>
    </xdr:from>
    <xdr:ext cx="7366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4622800" y="2948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77691</xdr:rowOff>
    </xdr:from>
    <xdr:to>
      <xdr:col>22</xdr:col>
      <xdr:colOff>165100</xdr:colOff>
      <xdr:row>17</xdr:row>
      <xdr:rowOff>7841</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4254500" y="28685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164068</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924300" y="2954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100965</xdr:rowOff>
    </xdr:from>
    <xdr:to>
      <xdr:col>19</xdr:col>
      <xdr:colOff>38100</xdr:colOff>
      <xdr:row>17</xdr:row>
      <xdr:rowOff>31115</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3556000" y="28917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41292</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3225800" y="2660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128726</xdr:rowOff>
    </xdr:from>
    <xdr:to>
      <xdr:col>15</xdr:col>
      <xdr:colOff>101600</xdr:colOff>
      <xdr:row>17</xdr:row>
      <xdr:rowOff>58876</xdr:rowOff>
    </xdr:to>
    <xdr:sp macro="" textlink="">
      <xdr:nvSpPr>
        <xdr:cNvPr id="81" name="楕円 80">
          <a:extLst>
            <a:ext uri="{FF2B5EF4-FFF2-40B4-BE49-F238E27FC236}">
              <a16:creationId xmlns:a16="http://schemas.microsoft.com/office/drawing/2014/main" id="{00000000-0008-0000-0500-000051000000}"/>
            </a:ext>
          </a:extLst>
        </xdr:cNvPr>
        <xdr:cNvSpPr/>
      </xdr:nvSpPr>
      <xdr:spPr bwMode="auto">
        <a:xfrm>
          <a:off x="2857500" y="29195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69053</xdr:rowOff>
    </xdr:from>
    <xdr:ext cx="762000" cy="259045"/>
    <xdr:sp macro="" textlink="">
      <xdr:nvSpPr>
        <xdr:cNvPr id="82" name="テキスト ボックス 81">
          <a:extLst>
            <a:ext uri="{FF2B5EF4-FFF2-40B4-BE49-F238E27FC236}">
              <a16:creationId xmlns:a16="http://schemas.microsoft.com/office/drawing/2014/main" id="{00000000-0008-0000-0500-000052000000}"/>
            </a:ext>
          </a:extLst>
        </xdr:cNvPr>
        <xdr:cNvSpPr txBox="1"/>
      </xdr:nvSpPr>
      <xdr:spPr>
        <a:xfrm>
          <a:off x="2527300" y="2688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a:extLst>
            <a:ext uri="{FF2B5EF4-FFF2-40B4-BE49-F238E27FC236}">
              <a16:creationId xmlns:a16="http://schemas.microsoft.com/office/drawing/2014/main" id="{00000000-0008-0000-0500-000054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a:extLst>
            <a:ext uri="{FF2B5EF4-FFF2-40B4-BE49-F238E27FC236}">
              <a16:creationId xmlns:a16="http://schemas.microsoft.com/office/drawing/2014/main" id="{00000000-0008-0000-0500-000056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a:extLst>
            <a:ext uri="{FF2B5EF4-FFF2-40B4-BE49-F238E27FC236}">
              <a16:creationId xmlns:a16="http://schemas.microsoft.com/office/drawing/2014/main" id="{00000000-0008-0000-0500-00005D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a:extLst>
            <a:ext uri="{FF2B5EF4-FFF2-40B4-BE49-F238E27FC236}">
              <a16:creationId xmlns:a16="http://schemas.microsoft.com/office/drawing/2014/main" id="{00000000-0008-0000-0500-00005E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a:extLst>
            <a:ext uri="{FF2B5EF4-FFF2-40B4-BE49-F238E27FC236}">
              <a16:creationId xmlns:a16="http://schemas.microsoft.com/office/drawing/2014/main" id="{00000000-0008-0000-0500-00005F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9" name="テキスト ボックス 108">
          <a:extLst>
            <a:ext uri="{FF2B5EF4-FFF2-40B4-BE49-F238E27FC236}">
              <a16:creationId xmlns:a16="http://schemas.microsoft.com/office/drawing/2014/main" id="{00000000-0008-0000-0500-00006D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1" name="テキスト ボックス 110">
          <a:extLst>
            <a:ext uri="{FF2B5EF4-FFF2-40B4-BE49-F238E27FC236}">
              <a16:creationId xmlns:a16="http://schemas.microsoft.com/office/drawing/2014/main" id="{00000000-0008-0000-0500-00006F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2" name="人口1人当たり決算額の推移グラフ枠445">
          <a:extLst>
            <a:ext uri="{FF2B5EF4-FFF2-40B4-BE49-F238E27FC236}">
              <a16:creationId xmlns:a16="http://schemas.microsoft.com/office/drawing/2014/main" id="{00000000-0008-0000-0500-000070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104368</xdr:rowOff>
    </xdr:from>
    <xdr:to>
      <xdr:col>29</xdr:col>
      <xdr:colOff>127000</xdr:colOff>
      <xdr:row>38</xdr:row>
      <xdr:rowOff>69589</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651500" y="6028918"/>
          <a:ext cx="0" cy="150827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41666</xdr:rowOff>
    </xdr:from>
    <xdr:ext cx="762000" cy="259045"/>
    <xdr:sp macro="" textlink="">
      <xdr:nvSpPr>
        <xdr:cNvPr id="114" name="人口1人当たり決算額の推移最小値テキスト445">
          <a:extLst>
            <a:ext uri="{FF2B5EF4-FFF2-40B4-BE49-F238E27FC236}">
              <a16:creationId xmlns:a16="http://schemas.microsoft.com/office/drawing/2014/main" id="{00000000-0008-0000-0500-000072000000}"/>
            </a:ext>
          </a:extLst>
        </xdr:cNvPr>
        <xdr:cNvSpPr txBox="1"/>
      </xdr:nvSpPr>
      <xdr:spPr>
        <a:xfrm>
          <a:off x="5740400" y="7509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69589</xdr:rowOff>
    </xdr:from>
    <xdr:to>
      <xdr:col>30</xdr:col>
      <xdr:colOff>25400</xdr:colOff>
      <xdr:row>38</xdr:row>
      <xdr:rowOff>69589</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5562600" y="75371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19295</xdr:rowOff>
    </xdr:from>
    <xdr:ext cx="762000" cy="259045"/>
    <xdr:sp macro="" textlink="">
      <xdr:nvSpPr>
        <xdr:cNvPr id="116" name="人口1人当たり決算額の推移最大値テキスト445">
          <a:extLst>
            <a:ext uri="{FF2B5EF4-FFF2-40B4-BE49-F238E27FC236}">
              <a16:creationId xmlns:a16="http://schemas.microsoft.com/office/drawing/2014/main" id="{00000000-0008-0000-0500-000074000000}"/>
            </a:ext>
          </a:extLst>
        </xdr:cNvPr>
        <xdr:cNvSpPr txBox="1"/>
      </xdr:nvSpPr>
      <xdr:spPr>
        <a:xfrm>
          <a:off x="5740400" y="5772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104368</xdr:rowOff>
    </xdr:from>
    <xdr:to>
      <xdr:col>30</xdr:col>
      <xdr:colOff>25400</xdr:colOff>
      <xdr:row>33</xdr:row>
      <xdr:rowOff>104368</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5562600" y="60289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60934</xdr:rowOff>
    </xdr:from>
    <xdr:to>
      <xdr:col>29</xdr:col>
      <xdr:colOff>127000</xdr:colOff>
      <xdr:row>36</xdr:row>
      <xdr:rowOff>159428</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5003800" y="7014184"/>
          <a:ext cx="647700" cy="984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47269</xdr:rowOff>
    </xdr:from>
    <xdr:ext cx="762000" cy="259045"/>
    <xdr:sp macro="" textlink="">
      <xdr:nvSpPr>
        <xdr:cNvPr id="119" name="人口1人当たり決算額の推移平均値テキスト445">
          <a:extLst>
            <a:ext uri="{FF2B5EF4-FFF2-40B4-BE49-F238E27FC236}">
              <a16:creationId xmlns:a16="http://schemas.microsoft.com/office/drawing/2014/main" id="{00000000-0008-0000-0500-000077000000}"/>
            </a:ext>
          </a:extLst>
        </xdr:cNvPr>
        <xdr:cNvSpPr txBox="1"/>
      </xdr:nvSpPr>
      <xdr:spPr>
        <a:xfrm>
          <a:off x="5740400" y="66576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202192</xdr:rowOff>
    </xdr:from>
    <xdr:to>
      <xdr:col>29</xdr:col>
      <xdr:colOff>177800</xdr:colOff>
      <xdr:row>35</xdr:row>
      <xdr:rowOff>303792</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5600700" y="6812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116419</xdr:rowOff>
    </xdr:from>
    <xdr:to>
      <xdr:col>26</xdr:col>
      <xdr:colOff>50800</xdr:colOff>
      <xdr:row>36</xdr:row>
      <xdr:rowOff>159428</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4305300" y="7069669"/>
          <a:ext cx="698500" cy="430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247944</xdr:rowOff>
    </xdr:from>
    <xdr:to>
      <xdr:col>26</xdr:col>
      <xdr:colOff>101600</xdr:colOff>
      <xdr:row>36</xdr:row>
      <xdr:rowOff>6644</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953000" y="68582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16821</xdr:rowOff>
    </xdr:from>
    <xdr:ext cx="7366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622800" y="66271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16652</xdr:rowOff>
    </xdr:from>
    <xdr:to>
      <xdr:col>22</xdr:col>
      <xdr:colOff>114300</xdr:colOff>
      <xdr:row>36</xdr:row>
      <xdr:rowOff>116419</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a:off x="3606800" y="6969902"/>
          <a:ext cx="698500" cy="997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274396</xdr:rowOff>
    </xdr:from>
    <xdr:to>
      <xdr:col>22</xdr:col>
      <xdr:colOff>165100</xdr:colOff>
      <xdr:row>36</xdr:row>
      <xdr:rowOff>33096</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4254500" y="68847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43273</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924300" y="6653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244533</xdr:rowOff>
    </xdr:from>
    <xdr:to>
      <xdr:col>18</xdr:col>
      <xdr:colOff>177800</xdr:colOff>
      <xdr:row>36</xdr:row>
      <xdr:rowOff>16652</xdr:rowOff>
    </xdr:to>
    <xdr:cxnSp macro="">
      <xdr:nvCxnSpPr>
        <xdr:cNvPr id="127" name="直線コネクタ 126">
          <a:extLst>
            <a:ext uri="{FF2B5EF4-FFF2-40B4-BE49-F238E27FC236}">
              <a16:creationId xmlns:a16="http://schemas.microsoft.com/office/drawing/2014/main" id="{00000000-0008-0000-0500-00007F000000}"/>
            </a:ext>
          </a:extLst>
        </xdr:cNvPr>
        <xdr:cNvCxnSpPr/>
      </xdr:nvCxnSpPr>
      <xdr:spPr bwMode="auto">
        <a:xfrm>
          <a:off x="2908300" y="6854883"/>
          <a:ext cx="698500" cy="1150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255553</xdr:rowOff>
    </xdr:from>
    <xdr:to>
      <xdr:col>19</xdr:col>
      <xdr:colOff>38100</xdr:colOff>
      <xdr:row>36</xdr:row>
      <xdr:rowOff>14253</xdr:rowOff>
    </xdr:to>
    <xdr:sp macro="" textlink="">
      <xdr:nvSpPr>
        <xdr:cNvPr id="128" name="フローチャート: 判断 127">
          <a:extLst>
            <a:ext uri="{FF2B5EF4-FFF2-40B4-BE49-F238E27FC236}">
              <a16:creationId xmlns:a16="http://schemas.microsoft.com/office/drawing/2014/main" id="{00000000-0008-0000-0500-000080000000}"/>
            </a:ext>
          </a:extLst>
        </xdr:cNvPr>
        <xdr:cNvSpPr/>
      </xdr:nvSpPr>
      <xdr:spPr bwMode="auto">
        <a:xfrm>
          <a:off x="3556000" y="6865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24430</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225800" y="6634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261399</xdr:rowOff>
    </xdr:from>
    <xdr:to>
      <xdr:col>15</xdr:col>
      <xdr:colOff>101600</xdr:colOff>
      <xdr:row>36</xdr:row>
      <xdr:rowOff>20099</xdr:rowOff>
    </xdr:to>
    <xdr:sp macro="" textlink="">
      <xdr:nvSpPr>
        <xdr:cNvPr id="130" name="フローチャート: 判断 129">
          <a:extLst>
            <a:ext uri="{FF2B5EF4-FFF2-40B4-BE49-F238E27FC236}">
              <a16:creationId xmlns:a16="http://schemas.microsoft.com/office/drawing/2014/main" id="{00000000-0008-0000-0500-000082000000}"/>
            </a:ext>
          </a:extLst>
        </xdr:cNvPr>
        <xdr:cNvSpPr/>
      </xdr:nvSpPr>
      <xdr:spPr bwMode="auto">
        <a:xfrm>
          <a:off x="2857500" y="68717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4876</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527300" y="6958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10134</xdr:rowOff>
    </xdr:from>
    <xdr:to>
      <xdr:col>29</xdr:col>
      <xdr:colOff>177800</xdr:colOff>
      <xdr:row>36</xdr:row>
      <xdr:rowOff>111734</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5600700" y="69633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325111</xdr:rowOff>
    </xdr:from>
    <xdr:ext cx="762000" cy="259045"/>
    <xdr:sp macro="" textlink="">
      <xdr:nvSpPr>
        <xdr:cNvPr id="138" name="人口1人当たり決算額の推移該当値テキスト445">
          <a:extLst>
            <a:ext uri="{FF2B5EF4-FFF2-40B4-BE49-F238E27FC236}">
              <a16:creationId xmlns:a16="http://schemas.microsoft.com/office/drawing/2014/main" id="{00000000-0008-0000-0500-00008A000000}"/>
            </a:ext>
          </a:extLst>
        </xdr:cNvPr>
        <xdr:cNvSpPr txBox="1"/>
      </xdr:nvSpPr>
      <xdr:spPr>
        <a:xfrm>
          <a:off x="5740400" y="6935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108628</xdr:rowOff>
    </xdr:from>
    <xdr:to>
      <xdr:col>26</xdr:col>
      <xdr:colOff>101600</xdr:colOff>
      <xdr:row>37</xdr:row>
      <xdr:rowOff>38778</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4953000" y="70618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23555</xdr:rowOff>
    </xdr:from>
    <xdr:ext cx="7366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4622800" y="71482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65619</xdr:rowOff>
    </xdr:from>
    <xdr:to>
      <xdr:col>22</xdr:col>
      <xdr:colOff>165100</xdr:colOff>
      <xdr:row>36</xdr:row>
      <xdr:rowOff>167219</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4254500" y="70188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151996</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3924300" y="7105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308752</xdr:rowOff>
    </xdr:from>
    <xdr:to>
      <xdr:col>19</xdr:col>
      <xdr:colOff>38100</xdr:colOff>
      <xdr:row>36</xdr:row>
      <xdr:rowOff>67452</xdr:rowOff>
    </xdr:to>
    <xdr:sp macro="" textlink="">
      <xdr:nvSpPr>
        <xdr:cNvPr id="143" name="楕円 142">
          <a:extLst>
            <a:ext uri="{FF2B5EF4-FFF2-40B4-BE49-F238E27FC236}">
              <a16:creationId xmlns:a16="http://schemas.microsoft.com/office/drawing/2014/main" id="{00000000-0008-0000-0500-00008F000000}"/>
            </a:ext>
          </a:extLst>
        </xdr:cNvPr>
        <xdr:cNvSpPr/>
      </xdr:nvSpPr>
      <xdr:spPr bwMode="auto">
        <a:xfrm>
          <a:off x="3556000" y="69191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52229</xdr:rowOff>
    </xdr:from>
    <xdr:ext cx="762000" cy="259045"/>
    <xdr:sp macro="" textlink="">
      <xdr:nvSpPr>
        <xdr:cNvPr id="144" name="テキスト ボックス 143">
          <a:extLst>
            <a:ext uri="{FF2B5EF4-FFF2-40B4-BE49-F238E27FC236}">
              <a16:creationId xmlns:a16="http://schemas.microsoft.com/office/drawing/2014/main" id="{00000000-0008-0000-0500-000090000000}"/>
            </a:ext>
          </a:extLst>
        </xdr:cNvPr>
        <xdr:cNvSpPr txBox="1"/>
      </xdr:nvSpPr>
      <xdr:spPr>
        <a:xfrm>
          <a:off x="3225800" y="7005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193733</xdr:rowOff>
    </xdr:from>
    <xdr:to>
      <xdr:col>15</xdr:col>
      <xdr:colOff>101600</xdr:colOff>
      <xdr:row>35</xdr:row>
      <xdr:rowOff>295333</xdr:rowOff>
    </xdr:to>
    <xdr:sp macro="" textlink="">
      <xdr:nvSpPr>
        <xdr:cNvPr id="145" name="楕円 144">
          <a:extLst>
            <a:ext uri="{FF2B5EF4-FFF2-40B4-BE49-F238E27FC236}">
              <a16:creationId xmlns:a16="http://schemas.microsoft.com/office/drawing/2014/main" id="{00000000-0008-0000-0500-000091000000}"/>
            </a:ext>
          </a:extLst>
        </xdr:cNvPr>
        <xdr:cNvSpPr/>
      </xdr:nvSpPr>
      <xdr:spPr bwMode="auto">
        <a:xfrm>
          <a:off x="2857500" y="68040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305510</xdr:rowOff>
    </xdr:from>
    <xdr:ext cx="762000" cy="259045"/>
    <xdr:sp macro="" textlink="">
      <xdr:nvSpPr>
        <xdr:cNvPr id="146" name="テキスト ボックス 145">
          <a:extLst>
            <a:ext uri="{FF2B5EF4-FFF2-40B4-BE49-F238E27FC236}">
              <a16:creationId xmlns:a16="http://schemas.microsoft.com/office/drawing/2014/main" id="{00000000-0008-0000-0500-000092000000}"/>
            </a:ext>
          </a:extLst>
        </xdr:cNvPr>
        <xdr:cNvSpPr txBox="1"/>
      </xdr:nvSpPr>
      <xdr:spPr>
        <a:xfrm>
          <a:off x="2527300" y="657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茨城県高萩市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26,866
26,644
193.55
14,229,006
13,407,442
757,039
7,445,827
12,833,702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31.9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158282</xdr:rowOff>
    </xdr:from>
    <xdr:to>
      <xdr:col>24</xdr:col>
      <xdr:colOff>62865</xdr:colOff>
      <xdr:row>39</xdr:row>
      <xdr:rowOff>50677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130332"/>
          <a:ext cx="1270" cy="1606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54504</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741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50677</xdr:rowOff>
    </xdr:from>
    <xdr:to>
      <xdr:col>24</xdr:col>
      <xdr:colOff>152400</xdr:colOff>
      <xdr:row>39</xdr:row>
      <xdr:rowOff>50677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737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104959</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905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158282</xdr:rowOff>
    </xdr:from>
    <xdr:to>
      <xdr:col>24</xdr:col>
      <xdr:colOff>152400</xdr:colOff>
      <xdr:row>29</xdr:row>
      <xdr:rowOff>158282</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130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90731</xdr:rowOff>
    </xdr:from>
    <xdr:to>
      <xdr:col>24</xdr:col>
      <xdr:colOff>63500</xdr:colOff>
      <xdr:row>34</xdr:row>
      <xdr:rowOff>107321</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5920031"/>
          <a:ext cx="838200" cy="16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94449</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9237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116022</xdr:rowOff>
    </xdr:from>
    <xdr:to>
      <xdr:col>24</xdr:col>
      <xdr:colOff>114300</xdr:colOff>
      <xdr:row>35</xdr:row>
      <xdr:rowOff>46172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45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103810</xdr:rowOff>
    </xdr:from>
    <xdr:to>
      <xdr:col>19</xdr:col>
      <xdr:colOff>177800</xdr:colOff>
      <xdr:row>34</xdr:row>
      <xdr:rowOff>107321</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908300" y="5933110"/>
          <a:ext cx="889000" cy="3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132857</xdr:rowOff>
    </xdr:from>
    <xdr:to>
      <xdr:col>20</xdr:col>
      <xdr:colOff>38100</xdr:colOff>
      <xdr:row>35</xdr:row>
      <xdr:rowOff>63007</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596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54134</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054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103810</xdr:rowOff>
    </xdr:from>
    <xdr:to>
      <xdr:col>15</xdr:col>
      <xdr:colOff>50800</xdr:colOff>
      <xdr:row>35</xdr:row>
      <xdr:rowOff>21220</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5933110"/>
          <a:ext cx="889000" cy="88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24010</xdr:rowOff>
    </xdr:from>
    <xdr:to>
      <xdr:col>15</xdr:col>
      <xdr:colOff>101600</xdr:colOff>
      <xdr:row>35</xdr:row>
      <xdr:rowOff>125610</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02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116737</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117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21220</xdr:rowOff>
    </xdr:from>
    <xdr:to>
      <xdr:col>10</xdr:col>
      <xdr:colOff>114300</xdr:colOff>
      <xdr:row>35</xdr:row>
      <xdr:rowOff>51803</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021970"/>
          <a:ext cx="889000" cy="30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62285</xdr:rowOff>
    </xdr:from>
    <xdr:to>
      <xdr:col>10</xdr:col>
      <xdr:colOff>165100</xdr:colOff>
      <xdr:row>36</xdr:row>
      <xdr:rowOff>163885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23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155012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327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79952</xdr:rowOff>
    </xdr:from>
    <xdr:to>
      <xdr:col>6</xdr:col>
      <xdr:colOff>38100</xdr:colOff>
      <xdr:row>37</xdr:row>
      <xdr:rowOff>10102</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25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1229</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344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39931</xdr:rowOff>
    </xdr:from>
    <xdr:to>
      <xdr:col>24</xdr:col>
      <xdr:colOff>114300</xdr:colOff>
      <xdr:row>34</xdr:row>
      <xdr:rowOff>141531</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869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62808</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72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56521</xdr:rowOff>
    </xdr:from>
    <xdr:to>
      <xdr:col>20</xdr:col>
      <xdr:colOff>38100</xdr:colOff>
      <xdr:row>34</xdr:row>
      <xdr:rowOff>158121</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885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3198</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5661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53010</xdr:rowOff>
    </xdr:from>
    <xdr:to>
      <xdr:col>15</xdr:col>
      <xdr:colOff>101600</xdr:colOff>
      <xdr:row>34</xdr:row>
      <xdr:rowOff>154610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5882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171137</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5657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141870</xdr:rowOff>
    </xdr:from>
    <xdr:to>
      <xdr:col>10</xdr:col>
      <xdr:colOff>165100</xdr:colOff>
      <xdr:row>35</xdr:row>
      <xdr:rowOff>72020</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597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88547</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5746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1003</xdr:rowOff>
    </xdr:from>
    <xdr:to>
      <xdr:col>6</xdr:col>
      <xdr:colOff>38100</xdr:colOff>
      <xdr:row>35</xdr:row>
      <xdr:rowOff>102603</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001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119130</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577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63805</xdr:rowOff>
    </xdr:from>
    <xdr:to>
      <xdr:col>24</xdr:col>
      <xdr:colOff>62865</xdr:colOff>
      <xdr:row>58</xdr:row>
      <xdr:rowOff>99759</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636305"/>
          <a:ext cx="1270" cy="1407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103586</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47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99759</xdr:rowOff>
    </xdr:from>
    <xdr:to>
      <xdr:col>24</xdr:col>
      <xdr:colOff>152400</xdr:colOff>
      <xdr:row>58</xdr:row>
      <xdr:rowOff>99759</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43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10482</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11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63805</xdr:rowOff>
    </xdr:from>
    <xdr:to>
      <xdr:col>24</xdr:col>
      <xdr:colOff>152400</xdr:colOff>
      <xdr:row>50</xdr:row>
      <xdr:rowOff>63805</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636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49312</xdr:rowOff>
    </xdr:from>
    <xdr:to>
      <xdr:col>24</xdr:col>
      <xdr:colOff>63500</xdr:colOff>
      <xdr:row>57</xdr:row>
      <xdr:rowOff>77960</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821962"/>
          <a:ext cx="838200" cy="28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109912</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5396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87035</xdr:rowOff>
    </xdr:from>
    <xdr:to>
      <xdr:col>24</xdr:col>
      <xdr:colOff>114300</xdr:colOff>
      <xdr:row>57</xdr:row>
      <xdr:rowOff>17185</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688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70800</xdr:rowOff>
    </xdr:from>
    <xdr:to>
      <xdr:col>19</xdr:col>
      <xdr:colOff>177800</xdr:colOff>
      <xdr:row>57</xdr:row>
      <xdr:rowOff>77960</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2908300" y="9843450"/>
          <a:ext cx="889000" cy="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151902</xdr:rowOff>
    </xdr:from>
    <xdr:to>
      <xdr:col>20</xdr:col>
      <xdr:colOff>38100</xdr:colOff>
      <xdr:row>57</xdr:row>
      <xdr:rowOff>82052</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753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98579</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528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70800</xdr:rowOff>
    </xdr:from>
    <xdr:to>
      <xdr:col>15</xdr:col>
      <xdr:colOff>50800</xdr:colOff>
      <xdr:row>58</xdr:row>
      <xdr:rowOff>2851</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843450"/>
          <a:ext cx="889000" cy="103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42147</xdr:rowOff>
    </xdr:from>
    <xdr:to>
      <xdr:col>15</xdr:col>
      <xdr:colOff>101600</xdr:colOff>
      <xdr:row>57</xdr:row>
      <xdr:rowOff>143747</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814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134874</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907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2851</xdr:rowOff>
    </xdr:from>
    <xdr:to>
      <xdr:col>10</xdr:col>
      <xdr:colOff>114300</xdr:colOff>
      <xdr:row>58</xdr:row>
      <xdr:rowOff>62205</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946951"/>
          <a:ext cx="889000" cy="59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48685</xdr:rowOff>
    </xdr:from>
    <xdr:to>
      <xdr:col>10</xdr:col>
      <xdr:colOff>165100</xdr:colOff>
      <xdr:row>57</xdr:row>
      <xdr:rowOff>150285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21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166812</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59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88580</xdr:rowOff>
    </xdr:from>
    <xdr:to>
      <xdr:col>6</xdr:col>
      <xdr:colOff>38100</xdr:colOff>
      <xdr:row>58</xdr:row>
      <xdr:rowOff>18730</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6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35257</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636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169962</xdr:rowOff>
    </xdr:from>
    <xdr:to>
      <xdr:col>24</xdr:col>
      <xdr:colOff>114300</xdr:colOff>
      <xdr:row>57</xdr:row>
      <xdr:rowOff>100112</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771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148389</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749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27160</xdr:rowOff>
    </xdr:from>
    <xdr:to>
      <xdr:col>20</xdr:col>
      <xdr:colOff>38100</xdr:colOff>
      <xdr:row>57</xdr:row>
      <xdr:rowOff>128760</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79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119887</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892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20000</xdr:rowOff>
    </xdr:from>
    <xdr:to>
      <xdr:col>15</xdr:col>
      <xdr:colOff>101600</xdr:colOff>
      <xdr:row>57</xdr:row>
      <xdr:rowOff>121600</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79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138127</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567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123501</xdr:rowOff>
    </xdr:from>
    <xdr:to>
      <xdr:col>10</xdr:col>
      <xdr:colOff>165100</xdr:colOff>
      <xdr:row>58</xdr:row>
      <xdr:rowOff>53651</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896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44778</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98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11405</xdr:rowOff>
    </xdr:from>
    <xdr:to>
      <xdr:col>6</xdr:col>
      <xdr:colOff>38100</xdr:colOff>
      <xdr:row>58</xdr:row>
      <xdr:rowOff>113005</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955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104132</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10048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50500</xdr:rowOff>
    </xdr:from>
    <xdr:to>
      <xdr:col>24</xdr:col>
      <xdr:colOff>62865</xdr:colOff>
      <xdr:row>78</xdr:row>
      <xdr:rowOff>108336</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223450"/>
          <a:ext cx="1270" cy="1257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112163</xdr:rowOff>
    </xdr:from>
    <xdr:ext cx="469744"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485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108336</xdr:rowOff>
    </xdr:from>
    <xdr:to>
      <xdr:col>24</xdr:col>
      <xdr:colOff>152400</xdr:colOff>
      <xdr:row>78</xdr:row>
      <xdr:rowOff>108336</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48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168627</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1998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50500</xdr:rowOff>
    </xdr:from>
    <xdr:to>
      <xdr:col>24</xdr:col>
      <xdr:colOff>152400</xdr:colOff>
      <xdr:row>71</xdr:row>
      <xdr:rowOff>50500</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223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29995</xdr:rowOff>
    </xdr:from>
    <xdr:to>
      <xdr:col>24</xdr:col>
      <xdr:colOff>63500</xdr:colOff>
      <xdr:row>78</xdr:row>
      <xdr:rowOff>29995</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340309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100530</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1307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77653</xdr:rowOff>
    </xdr:from>
    <xdr:to>
      <xdr:col>24</xdr:col>
      <xdr:colOff>114300</xdr:colOff>
      <xdr:row>78</xdr:row>
      <xdr:rowOff>7803</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27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23754</xdr:rowOff>
    </xdr:from>
    <xdr:to>
      <xdr:col>19</xdr:col>
      <xdr:colOff>177800</xdr:colOff>
      <xdr:row>78</xdr:row>
      <xdr:rowOff>29995</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3396854"/>
          <a:ext cx="889000" cy="6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61102</xdr:rowOff>
    </xdr:from>
    <xdr:to>
      <xdr:col>20</xdr:col>
      <xdr:colOff>38100</xdr:colOff>
      <xdr:row>77</xdr:row>
      <xdr:rowOff>162702</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26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7779</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62428" y="13037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23754</xdr:rowOff>
    </xdr:from>
    <xdr:to>
      <xdr:col>15</xdr:col>
      <xdr:colOff>50800</xdr:colOff>
      <xdr:row>78</xdr:row>
      <xdr:rowOff>42819</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396854"/>
          <a:ext cx="889000" cy="19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75321</xdr:rowOff>
    </xdr:from>
    <xdr:to>
      <xdr:col>15</xdr:col>
      <xdr:colOff>101600</xdr:colOff>
      <xdr:row>78</xdr:row>
      <xdr:rowOff>5471</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27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21998</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3052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38247</xdr:rowOff>
    </xdr:from>
    <xdr:to>
      <xdr:col>10</xdr:col>
      <xdr:colOff>114300</xdr:colOff>
      <xdr:row>78</xdr:row>
      <xdr:rowOff>42819</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3411347"/>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143901</xdr:rowOff>
    </xdr:from>
    <xdr:to>
      <xdr:col>10</xdr:col>
      <xdr:colOff>165100</xdr:colOff>
      <xdr:row>78</xdr:row>
      <xdr:rowOff>74051</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34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90578</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3120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132883</xdr:rowOff>
    </xdr:from>
    <xdr:to>
      <xdr:col>6</xdr:col>
      <xdr:colOff>38100</xdr:colOff>
      <xdr:row>78</xdr:row>
      <xdr:rowOff>63033</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334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79560</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3109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150645</xdr:rowOff>
    </xdr:from>
    <xdr:to>
      <xdr:col>24</xdr:col>
      <xdr:colOff>114300</xdr:colOff>
      <xdr:row>78</xdr:row>
      <xdr:rowOff>80795</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352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65572</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267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150645</xdr:rowOff>
    </xdr:from>
    <xdr:to>
      <xdr:col>20</xdr:col>
      <xdr:colOff>38100</xdr:colOff>
      <xdr:row>78</xdr:row>
      <xdr:rowOff>80795</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352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71922</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445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144404</xdr:rowOff>
    </xdr:from>
    <xdr:to>
      <xdr:col>15</xdr:col>
      <xdr:colOff>101600</xdr:colOff>
      <xdr:row>78</xdr:row>
      <xdr:rowOff>74554</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346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65681</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438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163469</xdr:rowOff>
    </xdr:from>
    <xdr:to>
      <xdr:col>10</xdr:col>
      <xdr:colOff>165100</xdr:colOff>
      <xdr:row>78</xdr:row>
      <xdr:rowOff>93619</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365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84746</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457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158897</xdr:rowOff>
    </xdr:from>
    <xdr:to>
      <xdr:col>6</xdr:col>
      <xdr:colOff>38100</xdr:colOff>
      <xdr:row>78</xdr:row>
      <xdr:rowOff>89047</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360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80174</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453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114351</xdr:rowOff>
    </xdr:from>
    <xdr:to>
      <xdr:col>24</xdr:col>
      <xdr:colOff>62865</xdr:colOff>
      <xdr:row>99</xdr:row>
      <xdr:rowOff>28727</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4633595" y="15544851"/>
          <a:ext cx="1270" cy="1457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32554</xdr:rowOff>
    </xdr:from>
    <xdr:ext cx="534377" cy="259045"/>
    <xdr:sp macro="" textlink="">
      <xdr:nvSpPr>
        <xdr:cNvPr id="228" name="扶助費最小値テキスト">
          <a:extLst>
            <a:ext uri="{FF2B5EF4-FFF2-40B4-BE49-F238E27FC236}">
              <a16:creationId xmlns:a16="http://schemas.microsoft.com/office/drawing/2014/main" id="{00000000-0008-0000-0600-0000E4000000}"/>
            </a:ext>
          </a:extLst>
        </xdr:cNvPr>
        <xdr:cNvSpPr txBox="1"/>
      </xdr:nvSpPr>
      <xdr:spPr>
        <a:xfrm>
          <a:off x="4686300" y="1700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28727</xdr:rowOff>
    </xdr:from>
    <xdr:to>
      <xdr:col>24</xdr:col>
      <xdr:colOff>152400</xdr:colOff>
      <xdr:row>99</xdr:row>
      <xdr:rowOff>28727</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7002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61028</xdr:rowOff>
    </xdr:from>
    <xdr:ext cx="599010" cy="259045"/>
    <xdr:sp macro="" textlink="">
      <xdr:nvSpPr>
        <xdr:cNvPr id="230" name="扶助費最大値テキスト">
          <a:extLst>
            <a:ext uri="{FF2B5EF4-FFF2-40B4-BE49-F238E27FC236}">
              <a16:creationId xmlns:a16="http://schemas.microsoft.com/office/drawing/2014/main" id="{00000000-0008-0000-0600-0000E6000000}"/>
            </a:ext>
          </a:extLst>
        </xdr:cNvPr>
        <xdr:cNvSpPr txBox="1"/>
      </xdr:nvSpPr>
      <xdr:spPr>
        <a:xfrm>
          <a:off x="4686300" y="15320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114351</xdr:rowOff>
    </xdr:from>
    <xdr:to>
      <xdr:col>24</xdr:col>
      <xdr:colOff>152400</xdr:colOff>
      <xdr:row>90</xdr:row>
      <xdr:rowOff>114351</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554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100240</xdr:rowOff>
    </xdr:from>
    <xdr:to>
      <xdr:col>24</xdr:col>
      <xdr:colOff>63500</xdr:colOff>
      <xdr:row>96</xdr:row>
      <xdr:rowOff>113461</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3797300" y="16387990"/>
          <a:ext cx="838200" cy="184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52340</xdr:rowOff>
    </xdr:from>
    <xdr:ext cx="534377" cy="259045"/>
    <xdr:sp macro="" textlink="">
      <xdr:nvSpPr>
        <xdr:cNvPr id="233" name="扶助費平均値テキスト">
          <a:extLst>
            <a:ext uri="{FF2B5EF4-FFF2-40B4-BE49-F238E27FC236}">
              <a16:creationId xmlns:a16="http://schemas.microsoft.com/office/drawing/2014/main" id="{00000000-0008-0000-0600-0000E9000000}"/>
            </a:ext>
          </a:extLst>
        </xdr:cNvPr>
        <xdr:cNvSpPr txBox="1"/>
      </xdr:nvSpPr>
      <xdr:spPr>
        <a:xfrm>
          <a:off x="4686300" y="165115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73913</xdr:rowOff>
    </xdr:from>
    <xdr:to>
      <xdr:col>24</xdr:col>
      <xdr:colOff>114300</xdr:colOff>
      <xdr:row>97</xdr:row>
      <xdr:rowOff>4063</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4584700" y="16533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100240</xdr:rowOff>
    </xdr:from>
    <xdr:to>
      <xdr:col>19</xdr:col>
      <xdr:colOff>177800</xdr:colOff>
      <xdr:row>97</xdr:row>
      <xdr:rowOff>10618</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908300" y="16387990"/>
          <a:ext cx="889000" cy="253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98413</xdr:rowOff>
    </xdr:from>
    <xdr:to>
      <xdr:col>20</xdr:col>
      <xdr:colOff>38100</xdr:colOff>
      <xdr:row>96</xdr:row>
      <xdr:rowOff>28563</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3746500" y="1638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19690</xdr:rowOff>
    </xdr:from>
    <xdr:ext cx="599010"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3497795" y="16478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10618</xdr:rowOff>
    </xdr:from>
    <xdr:to>
      <xdr:col>15</xdr:col>
      <xdr:colOff>50800</xdr:colOff>
      <xdr:row>97</xdr:row>
      <xdr:rowOff>55638</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019300" y="16641268"/>
          <a:ext cx="889000" cy="45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36767</xdr:rowOff>
    </xdr:from>
    <xdr:to>
      <xdr:col>15</xdr:col>
      <xdr:colOff>101600</xdr:colOff>
      <xdr:row>97</xdr:row>
      <xdr:rowOff>138367</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2857500" y="1666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129494</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2641111" y="16760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55638</xdr:rowOff>
    </xdr:from>
    <xdr:to>
      <xdr:col>10</xdr:col>
      <xdr:colOff>114300</xdr:colOff>
      <xdr:row>97</xdr:row>
      <xdr:rowOff>88976</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1130300" y="16686288"/>
          <a:ext cx="889000" cy="33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55194</xdr:rowOff>
    </xdr:from>
    <xdr:to>
      <xdr:col>10</xdr:col>
      <xdr:colOff>165100</xdr:colOff>
      <xdr:row>97</xdr:row>
      <xdr:rowOff>156794</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968500" y="16685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147921</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752111" y="16778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105359</xdr:rowOff>
    </xdr:from>
    <xdr:to>
      <xdr:col>6</xdr:col>
      <xdr:colOff>38100</xdr:colOff>
      <xdr:row>98</xdr:row>
      <xdr:rowOff>35509</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079500" y="167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26636</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863111" y="16828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62661</xdr:rowOff>
    </xdr:from>
    <xdr:to>
      <xdr:col>24</xdr:col>
      <xdr:colOff>114300</xdr:colOff>
      <xdr:row>96</xdr:row>
      <xdr:rowOff>164261</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4584700" y="16521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85538</xdr:rowOff>
    </xdr:from>
    <xdr:ext cx="534377" cy="259045"/>
    <xdr:sp macro="" textlink="">
      <xdr:nvSpPr>
        <xdr:cNvPr id="252" name="扶助費該当値テキスト">
          <a:extLst>
            <a:ext uri="{FF2B5EF4-FFF2-40B4-BE49-F238E27FC236}">
              <a16:creationId xmlns:a16="http://schemas.microsoft.com/office/drawing/2014/main" id="{00000000-0008-0000-0600-0000FC000000}"/>
            </a:ext>
          </a:extLst>
        </xdr:cNvPr>
        <xdr:cNvSpPr txBox="1"/>
      </xdr:nvSpPr>
      <xdr:spPr>
        <a:xfrm>
          <a:off x="4686300" y="16373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49440</xdr:rowOff>
    </xdr:from>
    <xdr:to>
      <xdr:col>20</xdr:col>
      <xdr:colOff>38100</xdr:colOff>
      <xdr:row>95</xdr:row>
      <xdr:rowOff>151040</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3746500" y="1633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167567</xdr:rowOff>
    </xdr:from>
    <xdr:ext cx="59901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497795" y="16112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131268</xdr:rowOff>
    </xdr:from>
    <xdr:to>
      <xdr:col>15</xdr:col>
      <xdr:colOff>101600</xdr:colOff>
      <xdr:row>97</xdr:row>
      <xdr:rowOff>61418</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2857500" y="16590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77945</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641111" y="16365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4838</xdr:rowOff>
    </xdr:from>
    <xdr:to>
      <xdr:col>10</xdr:col>
      <xdr:colOff>165100</xdr:colOff>
      <xdr:row>97</xdr:row>
      <xdr:rowOff>106438</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968500" y="16635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122965</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752111" y="16410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38176</xdr:rowOff>
    </xdr:from>
    <xdr:to>
      <xdr:col>6</xdr:col>
      <xdr:colOff>38100</xdr:colOff>
      <xdr:row>97</xdr:row>
      <xdr:rowOff>139776</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079500" y="16668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156303</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863111" y="16444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a:extLst>
            <a:ext uri="{FF2B5EF4-FFF2-40B4-BE49-F238E27FC236}">
              <a16:creationId xmlns:a16="http://schemas.microsoft.com/office/drawing/2014/main" id="{00000000-0008-0000-06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153957</xdr:rowOff>
    </xdr:from>
    <xdr:to>
      <xdr:col>54</xdr:col>
      <xdr:colOff>189865</xdr:colOff>
      <xdr:row>37</xdr:row>
      <xdr:rowOff>103627</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10475595" y="5468907"/>
          <a:ext cx="1270" cy="978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107454</xdr:rowOff>
    </xdr:from>
    <xdr:ext cx="534377" cy="259045"/>
    <xdr:sp macro="" textlink="">
      <xdr:nvSpPr>
        <xdr:cNvPr id="285" name="補助費等最小値テキスト">
          <a:extLst>
            <a:ext uri="{FF2B5EF4-FFF2-40B4-BE49-F238E27FC236}">
              <a16:creationId xmlns:a16="http://schemas.microsoft.com/office/drawing/2014/main" id="{00000000-0008-0000-0600-00001D010000}"/>
            </a:ext>
          </a:extLst>
        </xdr:cNvPr>
        <xdr:cNvSpPr txBox="1"/>
      </xdr:nvSpPr>
      <xdr:spPr>
        <a:xfrm>
          <a:off x="10528300" y="6451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103627</xdr:rowOff>
    </xdr:from>
    <xdr:to>
      <xdr:col>55</xdr:col>
      <xdr:colOff>88900</xdr:colOff>
      <xdr:row>37</xdr:row>
      <xdr:rowOff>103627</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6447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100634</xdr:rowOff>
    </xdr:from>
    <xdr:ext cx="599010" cy="259045"/>
    <xdr:sp macro="" textlink="">
      <xdr:nvSpPr>
        <xdr:cNvPr id="287" name="補助費等最大値テキスト">
          <a:extLst>
            <a:ext uri="{FF2B5EF4-FFF2-40B4-BE49-F238E27FC236}">
              <a16:creationId xmlns:a16="http://schemas.microsoft.com/office/drawing/2014/main" id="{00000000-0008-0000-0600-00001F010000}"/>
            </a:ext>
          </a:extLst>
        </xdr:cNvPr>
        <xdr:cNvSpPr txBox="1"/>
      </xdr:nvSpPr>
      <xdr:spPr>
        <a:xfrm>
          <a:off x="10528300" y="5244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153957</xdr:rowOff>
    </xdr:from>
    <xdr:to>
      <xdr:col>55</xdr:col>
      <xdr:colOff>88900</xdr:colOff>
      <xdr:row>31</xdr:row>
      <xdr:rowOff>153957</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5468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170340</xdr:rowOff>
    </xdr:from>
    <xdr:to>
      <xdr:col>55</xdr:col>
      <xdr:colOff>0</xdr:colOff>
      <xdr:row>37</xdr:row>
      <xdr:rowOff>58067</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9639300" y="6342540"/>
          <a:ext cx="838200" cy="59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44302</xdr:rowOff>
    </xdr:from>
    <xdr:ext cx="534377" cy="259045"/>
    <xdr:sp macro="" textlink="">
      <xdr:nvSpPr>
        <xdr:cNvPr id="290" name="補助費等平均値テキスト">
          <a:extLst>
            <a:ext uri="{FF2B5EF4-FFF2-40B4-BE49-F238E27FC236}">
              <a16:creationId xmlns:a16="http://schemas.microsoft.com/office/drawing/2014/main" id="{00000000-0008-0000-0600-000022010000}"/>
            </a:ext>
          </a:extLst>
        </xdr:cNvPr>
        <xdr:cNvSpPr txBox="1"/>
      </xdr:nvSpPr>
      <xdr:spPr>
        <a:xfrm>
          <a:off x="10528300" y="58736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21425</xdr:rowOff>
    </xdr:from>
    <xdr:to>
      <xdr:col>55</xdr:col>
      <xdr:colOff>50800</xdr:colOff>
      <xdr:row>35</xdr:row>
      <xdr:rowOff>123025</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10426700" y="6022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79487</xdr:rowOff>
    </xdr:from>
    <xdr:to>
      <xdr:col>50</xdr:col>
      <xdr:colOff>114300</xdr:colOff>
      <xdr:row>37</xdr:row>
      <xdr:rowOff>58067</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8750300" y="5565887"/>
          <a:ext cx="889000" cy="835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63548</xdr:rowOff>
    </xdr:from>
    <xdr:to>
      <xdr:col>50</xdr:col>
      <xdr:colOff>165100</xdr:colOff>
      <xdr:row>35</xdr:row>
      <xdr:rowOff>165148</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9588500" y="6064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10225</xdr:rowOff>
    </xdr:from>
    <xdr:ext cx="534377"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9372111" y="5839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79487</xdr:rowOff>
    </xdr:from>
    <xdr:to>
      <xdr:col>45</xdr:col>
      <xdr:colOff>177800</xdr:colOff>
      <xdr:row>37</xdr:row>
      <xdr:rowOff>112908</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7861300" y="5565887"/>
          <a:ext cx="889000" cy="890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121864</xdr:rowOff>
    </xdr:from>
    <xdr:to>
      <xdr:col>46</xdr:col>
      <xdr:colOff>38100</xdr:colOff>
      <xdr:row>31</xdr:row>
      <xdr:rowOff>52014</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8699500" y="526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68541</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8450795" y="5040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112908</xdr:rowOff>
    </xdr:from>
    <xdr:to>
      <xdr:col>41</xdr:col>
      <xdr:colOff>50800</xdr:colOff>
      <xdr:row>37</xdr:row>
      <xdr:rowOff>123660</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6972300" y="6456558"/>
          <a:ext cx="889000" cy="10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160383</xdr:rowOff>
    </xdr:from>
    <xdr:to>
      <xdr:col>41</xdr:col>
      <xdr:colOff>101600</xdr:colOff>
      <xdr:row>36</xdr:row>
      <xdr:rowOff>90533</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7810500" y="6161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107060</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594111" y="5936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36596</xdr:rowOff>
    </xdr:from>
    <xdr:to>
      <xdr:col>36</xdr:col>
      <xdr:colOff>165100</xdr:colOff>
      <xdr:row>36</xdr:row>
      <xdr:rowOff>138196</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6921500" y="620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154723</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705111" y="5984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119540</xdr:rowOff>
    </xdr:from>
    <xdr:to>
      <xdr:col>55</xdr:col>
      <xdr:colOff>50800</xdr:colOff>
      <xdr:row>37</xdr:row>
      <xdr:rowOff>49690</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10426700" y="629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34467</xdr:rowOff>
    </xdr:from>
    <xdr:ext cx="534377" cy="259045"/>
    <xdr:sp macro="" textlink="">
      <xdr:nvSpPr>
        <xdr:cNvPr id="309" name="補助費等該当値テキスト">
          <a:extLst>
            <a:ext uri="{FF2B5EF4-FFF2-40B4-BE49-F238E27FC236}">
              <a16:creationId xmlns:a16="http://schemas.microsoft.com/office/drawing/2014/main" id="{00000000-0008-0000-0600-000035010000}"/>
            </a:ext>
          </a:extLst>
        </xdr:cNvPr>
        <xdr:cNvSpPr txBox="1"/>
      </xdr:nvSpPr>
      <xdr:spPr>
        <a:xfrm>
          <a:off x="10528300" y="6206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7267</xdr:rowOff>
    </xdr:from>
    <xdr:to>
      <xdr:col>50</xdr:col>
      <xdr:colOff>165100</xdr:colOff>
      <xdr:row>37</xdr:row>
      <xdr:rowOff>108867</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9588500" y="6350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99994</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372111" y="6443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28687</xdr:rowOff>
    </xdr:from>
    <xdr:to>
      <xdr:col>46</xdr:col>
      <xdr:colOff>38100</xdr:colOff>
      <xdr:row>32</xdr:row>
      <xdr:rowOff>130287</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8699500" y="5515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121414</xdr:rowOff>
    </xdr:from>
    <xdr:ext cx="59901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450795" y="5607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62108</xdr:rowOff>
    </xdr:from>
    <xdr:to>
      <xdr:col>41</xdr:col>
      <xdr:colOff>101600</xdr:colOff>
      <xdr:row>37</xdr:row>
      <xdr:rowOff>163708</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7810500" y="6405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154835</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594111" y="6498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72860</xdr:rowOff>
    </xdr:from>
    <xdr:to>
      <xdr:col>36</xdr:col>
      <xdr:colOff>165100</xdr:colOff>
      <xdr:row>38</xdr:row>
      <xdr:rowOff>3010</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6921500" y="6416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165587</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6705111" y="6509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a:extLst>
            <a:ext uri="{FF2B5EF4-FFF2-40B4-BE49-F238E27FC236}">
              <a16:creationId xmlns:a16="http://schemas.microsoft.com/office/drawing/2014/main" id="{00000000-0008-0000-06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114622</xdr:rowOff>
    </xdr:from>
    <xdr:to>
      <xdr:col>54</xdr:col>
      <xdr:colOff>189865</xdr:colOff>
      <xdr:row>58</xdr:row>
      <xdr:rowOff>45227</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flipV="1">
          <a:off x="10475595" y="8687122"/>
          <a:ext cx="1270" cy="1302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49054</xdr:rowOff>
    </xdr:from>
    <xdr:ext cx="534377" cy="259045"/>
    <xdr:sp macro="" textlink="">
      <xdr:nvSpPr>
        <xdr:cNvPr id="342" name="普通建設事業費最小値テキスト">
          <a:extLst>
            <a:ext uri="{FF2B5EF4-FFF2-40B4-BE49-F238E27FC236}">
              <a16:creationId xmlns:a16="http://schemas.microsoft.com/office/drawing/2014/main" id="{00000000-0008-0000-0600-000056010000}"/>
            </a:ext>
          </a:extLst>
        </xdr:cNvPr>
        <xdr:cNvSpPr txBox="1"/>
      </xdr:nvSpPr>
      <xdr:spPr>
        <a:xfrm>
          <a:off x="10528300" y="999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45227</xdr:rowOff>
    </xdr:from>
    <xdr:to>
      <xdr:col>55</xdr:col>
      <xdr:colOff>88900</xdr:colOff>
      <xdr:row>58</xdr:row>
      <xdr:rowOff>45227</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9989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61299</xdr:rowOff>
    </xdr:from>
    <xdr:ext cx="599010" cy="259045"/>
    <xdr:sp macro="" textlink="">
      <xdr:nvSpPr>
        <xdr:cNvPr id="344" name="普通建設事業費最大値テキスト">
          <a:extLst>
            <a:ext uri="{FF2B5EF4-FFF2-40B4-BE49-F238E27FC236}">
              <a16:creationId xmlns:a16="http://schemas.microsoft.com/office/drawing/2014/main" id="{00000000-0008-0000-0600-000058010000}"/>
            </a:ext>
          </a:extLst>
        </xdr:cNvPr>
        <xdr:cNvSpPr txBox="1"/>
      </xdr:nvSpPr>
      <xdr:spPr>
        <a:xfrm>
          <a:off x="10528300" y="8462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114622</xdr:rowOff>
    </xdr:from>
    <xdr:to>
      <xdr:col>55</xdr:col>
      <xdr:colOff>88900</xdr:colOff>
      <xdr:row>50</xdr:row>
      <xdr:rowOff>114622</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8687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78001</xdr:rowOff>
    </xdr:from>
    <xdr:to>
      <xdr:col>55</xdr:col>
      <xdr:colOff>0</xdr:colOff>
      <xdr:row>57</xdr:row>
      <xdr:rowOff>2929</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9639300" y="9679201"/>
          <a:ext cx="838200" cy="96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9593</xdr:rowOff>
    </xdr:from>
    <xdr:ext cx="534377" cy="259045"/>
    <xdr:sp macro="" textlink="">
      <xdr:nvSpPr>
        <xdr:cNvPr id="347" name="普通建設事業費平均値テキスト">
          <a:extLst>
            <a:ext uri="{FF2B5EF4-FFF2-40B4-BE49-F238E27FC236}">
              <a16:creationId xmlns:a16="http://schemas.microsoft.com/office/drawing/2014/main" id="{00000000-0008-0000-0600-00005B010000}"/>
            </a:ext>
          </a:extLst>
        </xdr:cNvPr>
        <xdr:cNvSpPr txBox="1"/>
      </xdr:nvSpPr>
      <xdr:spPr>
        <a:xfrm>
          <a:off x="10528300" y="94393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158166</xdr:rowOff>
    </xdr:from>
    <xdr:to>
      <xdr:col>55</xdr:col>
      <xdr:colOff>50800</xdr:colOff>
      <xdr:row>56</xdr:row>
      <xdr:rowOff>88316</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10426700" y="9587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78001</xdr:rowOff>
    </xdr:from>
    <xdr:to>
      <xdr:col>50</xdr:col>
      <xdr:colOff>114300</xdr:colOff>
      <xdr:row>57</xdr:row>
      <xdr:rowOff>116528</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8750300" y="9679201"/>
          <a:ext cx="889000" cy="209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149068</xdr:rowOff>
    </xdr:from>
    <xdr:to>
      <xdr:col>50</xdr:col>
      <xdr:colOff>165100</xdr:colOff>
      <xdr:row>56</xdr:row>
      <xdr:rowOff>79218</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9588500" y="957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95745</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9372111" y="9354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169662</xdr:rowOff>
    </xdr:from>
    <xdr:to>
      <xdr:col>45</xdr:col>
      <xdr:colOff>177800</xdr:colOff>
      <xdr:row>57</xdr:row>
      <xdr:rowOff>116528</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7861300" y="9770862"/>
          <a:ext cx="889000" cy="118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97686</xdr:rowOff>
    </xdr:from>
    <xdr:to>
      <xdr:col>46</xdr:col>
      <xdr:colOff>38100</xdr:colOff>
      <xdr:row>56</xdr:row>
      <xdr:rowOff>27836</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8699500" y="9527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44363</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8483111" y="9302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169662</xdr:rowOff>
    </xdr:from>
    <xdr:to>
      <xdr:col>41</xdr:col>
      <xdr:colOff>50800</xdr:colOff>
      <xdr:row>57</xdr:row>
      <xdr:rowOff>112657</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6972300" y="9770862"/>
          <a:ext cx="889000" cy="114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111143</xdr:rowOff>
    </xdr:from>
    <xdr:to>
      <xdr:col>41</xdr:col>
      <xdr:colOff>101600</xdr:colOff>
      <xdr:row>56</xdr:row>
      <xdr:rowOff>41293</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7810500" y="9540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57820</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594111" y="9316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148115</xdr:rowOff>
    </xdr:from>
    <xdr:to>
      <xdr:col>36</xdr:col>
      <xdr:colOff>165100</xdr:colOff>
      <xdr:row>56</xdr:row>
      <xdr:rowOff>78265</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6921500" y="957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94792</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705111" y="9353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123579</xdr:rowOff>
    </xdr:from>
    <xdr:to>
      <xdr:col>55</xdr:col>
      <xdr:colOff>50800</xdr:colOff>
      <xdr:row>57</xdr:row>
      <xdr:rowOff>53729</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10426700" y="9724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102006</xdr:rowOff>
    </xdr:from>
    <xdr:ext cx="534377" cy="259045"/>
    <xdr:sp macro="" textlink="">
      <xdr:nvSpPr>
        <xdr:cNvPr id="366" name="普通建設事業費該当値テキスト">
          <a:extLst>
            <a:ext uri="{FF2B5EF4-FFF2-40B4-BE49-F238E27FC236}">
              <a16:creationId xmlns:a16="http://schemas.microsoft.com/office/drawing/2014/main" id="{00000000-0008-0000-0600-00006E010000}"/>
            </a:ext>
          </a:extLst>
        </xdr:cNvPr>
        <xdr:cNvSpPr txBox="1"/>
      </xdr:nvSpPr>
      <xdr:spPr>
        <a:xfrm>
          <a:off x="10528300" y="9703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27201</xdr:rowOff>
    </xdr:from>
    <xdr:to>
      <xdr:col>50</xdr:col>
      <xdr:colOff>165100</xdr:colOff>
      <xdr:row>56</xdr:row>
      <xdr:rowOff>128801</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9588500" y="9628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119928</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372111" y="9721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65728</xdr:rowOff>
    </xdr:from>
    <xdr:to>
      <xdr:col>46</xdr:col>
      <xdr:colOff>38100</xdr:colOff>
      <xdr:row>57</xdr:row>
      <xdr:rowOff>167328</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8699500" y="9838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158455</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483111" y="9931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118862</xdr:rowOff>
    </xdr:from>
    <xdr:to>
      <xdr:col>41</xdr:col>
      <xdr:colOff>101600</xdr:colOff>
      <xdr:row>57</xdr:row>
      <xdr:rowOff>49012</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7810500" y="9720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40139</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594111" y="9812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61857</xdr:rowOff>
    </xdr:from>
    <xdr:to>
      <xdr:col>36</xdr:col>
      <xdr:colOff>165100</xdr:colOff>
      <xdr:row>57</xdr:row>
      <xdr:rowOff>163457</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6921500" y="9834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154584</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705111" y="9927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a:extLst>
            <a:ext uri="{FF2B5EF4-FFF2-40B4-BE49-F238E27FC236}">
              <a16:creationId xmlns:a16="http://schemas.microsoft.com/office/drawing/2014/main" id="{00000000-0008-0000-06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56250</xdr:rowOff>
    </xdr:from>
    <xdr:to>
      <xdr:col>54</xdr:col>
      <xdr:colOff>189865</xdr:colOff>
      <xdr:row>79</xdr:row>
      <xdr:rowOff>98879</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10475595" y="12229200"/>
          <a:ext cx="1270" cy="1414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1" name="普通建設事業費 （ うち新規整備　）最小値テキスト">
          <a:extLst>
            <a:ext uri="{FF2B5EF4-FFF2-40B4-BE49-F238E27FC236}">
              <a16:creationId xmlns:a16="http://schemas.microsoft.com/office/drawing/2014/main" id="{00000000-0008-0000-0600-000091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2927</xdr:rowOff>
    </xdr:from>
    <xdr:ext cx="599010" cy="259045"/>
    <xdr:sp macro="" textlink="">
      <xdr:nvSpPr>
        <xdr:cNvPr id="403" name="普通建設事業費 （ うち新規整備　）最大値テキスト">
          <a:extLst>
            <a:ext uri="{FF2B5EF4-FFF2-40B4-BE49-F238E27FC236}">
              <a16:creationId xmlns:a16="http://schemas.microsoft.com/office/drawing/2014/main" id="{00000000-0008-0000-0600-000093010000}"/>
            </a:ext>
          </a:extLst>
        </xdr:cNvPr>
        <xdr:cNvSpPr txBox="1"/>
      </xdr:nvSpPr>
      <xdr:spPr>
        <a:xfrm>
          <a:off x="10528300" y="12004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56250</xdr:rowOff>
    </xdr:from>
    <xdr:to>
      <xdr:col>55</xdr:col>
      <xdr:colOff>88900</xdr:colOff>
      <xdr:row>71</xdr:row>
      <xdr:rowOff>56250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222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122926</xdr:rowOff>
    </xdr:from>
    <xdr:to>
      <xdr:col>55</xdr:col>
      <xdr:colOff>0</xdr:colOff>
      <xdr:row>77</xdr:row>
      <xdr:rowOff>160644</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9639300" y="13153126"/>
          <a:ext cx="838200" cy="209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7118</xdr:rowOff>
    </xdr:from>
    <xdr:ext cx="534377" cy="259045"/>
    <xdr:sp macro="" textlink="">
      <xdr:nvSpPr>
        <xdr:cNvPr id="406" name="普通建設事業費 （ うち新規整備　）平均値テキスト">
          <a:extLst>
            <a:ext uri="{FF2B5EF4-FFF2-40B4-BE49-F238E27FC236}">
              <a16:creationId xmlns:a16="http://schemas.microsoft.com/office/drawing/2014/main" id="{00000000-0008-0000-0600-000096010000}"/>
            </a:ext>
          </a:extLst>
        </xdr:cNvPr>
        <xdr:cNvSpPr txBox="1"/>
      </xdr:nvSpPr>
      <xdr:spPr>
        <a:xfrm>
          <a:off x="10528300" y="133802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28691</xdr:rowOff>
    </xdr:from>
    <xdr:to>
      <xdr:col>55</xdr:col>
      <xdr:colOff>50800</xdr:colOff>
      <xdr:row>78</xdr:row>
      <xdr:rowOff>130291</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10426700" y="1340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122926</xdr:rowOff>
    </xdr:from>
    <xdr:to>
      <xdr:col>50</xdr:col>
      <xdr:colOff>114300</xdr:colOff>
      <xdr:row>78</xdr:row>
      <xdr:rowOff>86001</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8750300" y="13153126"/>
          <a:ext cx="889000" cy="305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8280</xdr:rowOff>
    </xdr:from>
    <xdr:to>
      <xdr:col>50</xdr:col>
      <xdr:colOff>165100</xdr:colOff>
      <xdr:row>78</xdr:row>
      <xdr:rowOff>109880</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9588500" y="13381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101007</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372111" y="13474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86001</xdr:rowOff>
    </xdr:from>
    <xdr:to>
      <xdr:col>45</xdr:col>
      <xdr:colOff>177800</xdr:colOff>
      <xdr:row>78</xdr:row>
      <xdr:rowOff>113912</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7861300" y="13459101"/>
          <a:ext cx="889000" cy="27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157045</xdr:rowOff>
    </xdr:from>
    <xdr:to>
      <xdr:col>46</xdr:col>
      <xdr:colOff>38100</xdr:colOff>
      <xdr:row>78</xdr:row>
      <xdr:rowOff>87195</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8699500" y="1335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103722</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483111" y="13133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66908</xdr:rowOff>
    </xdr:from>
    <xdr:to>
      <xdr:col>41</xdr:col>
      <xdr:colOff>50800</xdr:colOff>
      <xdr:row>78</xdr:row>
      <xdr:rowOff>113912</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6972300" y="13440008"/>
          <a:ext cx="889000" cy="47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164926</xdr:rowOff>
    </xdr:from>
    <xdr:to>
      <xdr:col>41</xdr:col>
      <xdr:colOff>101600</xdr:colOff>
      <xdr:row>78</xdr:row>
      <xdr:rowOff>95076</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7810500" y="1336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111603</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594111" y="13141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167985</xdr:rowOff>
    </xdr:from>
    <xdr:to>
      <xdr:col>36</xdr:col>
      <xdr:colOff>165100</xdr:colOff>
      <xdr:row>78</xdr:row>
      <xdr:rowOff>98135</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6921500" y="13369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114662</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05111" y="13144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109844</xdr:rowOff>
    </xdr:from>
    <xdr:to>
      <xdr:col>55</xdr:col>
      <xdr:colOff>50800</xdr:colOff>
      <xdr:row>78</xdr:row>
      <xdr:rowOff>39994</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10426700" y="1331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132721</xdr:rowOff>
    </xdr:from>
    <xdr:ext cx="534377" cy="259045"/>
    <xdr:sp macro="" textlink="">
      <xdr:nvSpPr>
        <xdr:cNvPr id="425" name="普通建設事業費 （ うち新規整備　）該当値テキスト">
          <a:extLst>
            <a:ext uri="{FF2B5EF4-FFF2-40B4-BE49-F238E27FC236}">
              <a16:creationId xmlns:a16="http://schemas.microsoft.com/office/drawing/2014/main" id="{00000000-0008-0000-0600-0000A9010000}"/>
            </a:ext>
          </a:extLst>
        </xdr:cNvPr>
        <xdr:cNvSpPr txBox="1"/>
      </xdr:nvSpPr>
      <xdr:spPr>
        <a:xfrm>
          <a:off x="10528300" y="13162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72126</xdr:rowOff>
    </xdr:from>
    <xdr:to>
      <xdr:col>50</xdr:col>
      <xdr:colOff>165100</xdr:colOff>
      <xdr:row>77</xdr:row>
      <xdr:rowOff>2276</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9588500" y="1310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18802</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372111" y="12877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35201</xdr:rowOff>
    </xdr:from>
    <xdr:to>
      <xdr:col>46</xdr:col>
      <xdr:colOff>38100</xdr:colOff>
      <xdr:row>78</xdr:row>
      <xdr:rowOff>136801</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8699500" y="13408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127928</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483111" y="13501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63112</xdr:rowOff>
    </xdr:from>
    <xdr:to>
      <xdr:col>41</xdr:col>
      <xdr:colOff>101600</xdr:colOff>
      <xdr:row>78</xdr:row>
      <xdr:rowOff>164712</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7810500" y="13436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155839</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7594111" y="13528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16108</xdr:rowOff>
    </xdr:from>
    <xdr:to>
      <xdr:col>36</xdr:col>
      <xdr:colOff>165100</xdr:colOff>
      <xdr:row>78</xdr:row>
      <xdr:rowOff>117708</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6921500" y="13389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108835</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705111" y="13481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54627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a:extLst>
            <a:ext uri="{FF2B5EF4-FFF2-40B4-BE49-F238E27FC236}">
              <a16:creationId xmlns:a16="http://schemas.microsoft.com/office/drawing/2014/main" id="{00000000-0008-0000-06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160460</xdr:rowOff>
    </xdr:from>
    <xdr:to>
      <xdr:col>54</xdr:col>
      <xdr:colOff>189865</xdr:colOff>
      <xdr:row>99</xdr:row>
      <xdr:rowOff>16698</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10475595" y="15590960"/>
          <a:ext cx="1270" cy="1399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20525</xdr:rowOff>
    </xdr:from>
    <xdr:ext cx="469744" cy="259045"/>
    <xdr:sp macro="" textlink="">
      <xdr:nvSpPr>
        <xdr:cNvPr id="462" name="普通建設事業費 （ うち更新整備　）最小値テキスト">
          <a:extLst>
            <a:ext uri="{FF2B5EF4-FFF2-40B4-BE49-F238E27FC236}">
              <a16:creationId xmlns:a16="http://schemas.microsoft.com/office/drawing/2014/main" id="{00000000-0008-0000-0600-0000CE010000}"/>
            </a:ext>
          </a:extLst>
        </xdr:cNvPr>
        <xdr:cNvSpPr txBox="1"/>
      </xdr:nvSpPr>
      <xdr:spPr>
        <a:xfrm>
          <a:off x="10528300" y="16994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16698</xdr:rowOff>
    </xdr:from>
    <xdr:to>
      <xdr:col>55</xdr:col>
      <xdr:colOff>88900</xdr:colOff>
      <xdr:row>99</xdr:row>
      <xdr:rowOff>16698</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6990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107137</xdr:rowOff>
    </xdr:from>
    <xdr:ext cx="599010" cy="259045"/>
    <xdr:sp macro="" textlink="">
      <xdr:nvSpPr>
        <xdr:cNvPr id="464" name="普通建設事業費 （ うち更新整備　）最大値テキスト">
          <a:extLst>
            <a:ext uri="{FF2B5EF4-FFF2-40B4-BE49-F238E27FC236}">
              <a16:creationId xmlns:a16="http://schemas.microsoft.com/office/drawing/2014/main" id="{00000000-0008-0000-0600-0000D0010000}"/>
            </a:ext>
          </a:extLst>
        </xdr:cNvPr>
        <xdr:cNvSpPr txBox="1"/>
      </xdr:nvSpPr>
      <xdr:spPr>
        <a:xfrm>
          <a:off x="10528300" y="15366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160460</xdr:rowOff>
    </xdr:from>
    <xdr:to>
      <xdr:col>55</xdr:col>
      <xdr:colOff>88900</xdr:colOff>
      <xdr:row>90</xdr:row>
      <xdr:rowOff>160460</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5590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104853</xdr:rowOff>
    </xdr:from>
    <xdr:to>
      <xdr:col>55</xdr:col>
      <xdr:colOff>0</xdr:colOff>
      <xdr:row>98</xdr:row>
      <xdr:rowOff>134942</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9639300" y="16906953"/>
          <a:ext cx="838200" cy="30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46226</xdr:rowOff>
    </xdr:from>
    <xdr:ext cx="534377" cy="259045"/>
    <xdr:sp macro="" textlink="">
      <xdr:nvSpPr>
        <xdr:cNvPr id="467" name="普通建設事業費 （ うち更新整備　）平均値テキスト">
          <a:extLst>
            <a:ext uri="{FF2B5EF4-FFF2-40B4-BE49-F238E27FC236}">
              <a16:creationId xmlns:a16="http://schemas.microsoft.com/office/drawing/2014/main" id="{00000000-0008-0000-0600-0000D3010000}"/>
            </a:ext>
          </a:extLst>
        </xdr:cNvPr>
        <xdr:cNvSpPr txBox="1"/>
      </xdr:nvSpPr>
      <xdr:spPr>
        <a:xfrm>
          <a:off x="10528300" y="163339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23349</xdr:rowOff>
    </xdr:from>
    <xdr:to>
      <xdr:col>55</xdr:col>
      <xdr:colOff>50800</xdr:colOff>
      <xdr:row>96</xdr:row>
      <xdr:rowOff>124949</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10426700" y="1648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128012</xdr:rowOff>
    </xdr:from>
    <xdr:to>
      <xdr:col>50</xdr:col>
      <xdr:colOff>114300</xdr:colOff>
      <xdr:row>98</xdr:row>
      <xdr:rowOff>134942</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8750300" y="16930112"/>
          <a:ext cx="889000" cy="6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51195</xdr:rowOff>
    </xdr:from>
    <xdr:to>
      <xdr:col>50</xdr:col>
      <xdr:colOff>165100</xdr:colOff>
      <xdr:row>96</xdr:row>
      <xdr:rowOff>152795</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9588500" y="1651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169322</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72111" y="16285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157559</xdr:rowOff>
    </xdr:from>
    <xdr:to>
      <xdr:col>45</xdr:col>
      <xdr:colOff>177800</xdr:colOff>
      <xdr:row>98</xdr:row>
      <xdr:rowOff>128012</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a:off x="7861300" y="16788209"/>
          <a:ext cx="889000" cy="14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155922</xdr:rowOff>
    </xdr:from>
    <xdr:to>
      <xdr:col>46</xdr:col>
      <xdr:colOff>38100</xdr:colOff>
      <xdr:row>96</xdr:row>
      <xdr:rowOff>86072</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8699500" y="1644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102599</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483111" y="16218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157559</xdr:rowOff>
    </xdr:from>
    <xdr:to>
      <xdr:col>41</xdr:col>
      <xdr:colOff>50800</xdr:colOff>
      <xdr:row>98</xdr:row>
      <xdr:rowOff>144357</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flipV="1">
          <a:off x="6972300" y="16788209"/>
          <a:ext cx="889000" cy="158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158708</xdr:rowOff>
    </xdr:from>
    <xdr:to>
      <xdr:col>41</xdr:col>
      <xdr:colOff>101600</xdr:colOff>
      <xdr:row>96</xdr:row>
      <xdr:rowOff>88858</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7810500" y="16446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105385</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594111" y="16221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59496</xdr:rowOff>
    </xdr:from>
    <xdr:to>
      <xdr:col>36</xdr:col>
      <xdr:colOff>165100</xdr:colOff>
      <xdr:row>96</xdr:row>
      <xdr:rowOff>161096</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6921500" y="1651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6173</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05111" y="16293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54053</xdr:rowOff>
    </xdr:from>
    <xdr:to>
      <xdr:col>55</xdr:col>
      <xdr:colOff>50800</xdr:colOff>
      <xdr:row>98</xdr:row>
      <xdr:rowOff>155653</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10426700" y="16856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140430</xdr:rowOff>
    </xdr:from>
    <xdr:ext cx="534377" cy="259045"/>
    <xdr:sp macro="" textlink="">
      <xdr:nvSpPr>
        <xdr:cNvPr id="486" name="普通建設事業費 （ うち更新整備　）該当値テキスト">
          <a:extLst>
            <a:ext uri="{FF2B5EF4-FFF2-40B4-BE49-F238E27FC236}">
              <a16:creationId xmlns:a16="http://schemas.microsoft.com/office/drawing/2014/main" id="{00000000-0008-0000-0600-0000E6010000}"/>
            </a:ext>
          </a:extLst>
        </xdr:cNvPr>
        <xdr:cNvSpPr txBox="1"/>
      </xdr:nvSpPr>
      <xdr:spPr>
        <a:xfrm>
          <a:off x="10528300" y="16771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84142</xdr:rowOff>
    </xdr:from>
    <xdr:to>
      <xdr:col>50</xdr:col>
      <xdr:colOff>165100</xdr:colOff>
      <xdr:row>99</xdr:row>
      <xdr:rowOff>14292</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9588500" y="1688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5419</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9372111" y="16978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77212</xdr:rowOff>
    </xdr:from>
    <xdr:to>
      <xdr:col>46</xdr:col>
      <xdr:colOff>38100</xdr:colOff>
      <xdr:row>99</xdr:row>
      <xdr:rowOff>7362</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8699500" y="16879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169939</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8483111" y="1697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106759</xdr:rowOff>
    </xdr:from>
    <xdr:to>
      <xdr:col>41</xdr:col>
      <xdr:colOff>101600</xdr:colOff>
      <xdr:row>98</xdr:row>
      <xdr:rowOff>36909</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7810500" y="16737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28036</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7594111" y="16830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93557</xdr:rowOff>
    </xdr:from>
    <xdr:to>
      <xdr:col>36</xdr:col>
      <xdr:colOff>165100</xdr:colOff>
      <xdr:row>99</xdr:row>
      <xdr:rowOff>23707</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6921500" y="16895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14834</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6705111" y="16988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a:extLst>
            <a:ext uri="{FF2B5EF4-FFF2-40B4-BE49-F238E27FC236}">
              <a16:creationId xmlns:a16="http://schemas.microsoft.com/office/drawing/2014/main" id="{00000000-0008-0000-06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101067</xdr:rowOff>
    </xdr:from>
    <xdr:to>
      <xdr:col>85</xdr:col>
      <xdr:colOff>126364</xdr:colOff>
      <xdr:row>38</xdr:row>
      <xdr:rowOff>139700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6317595" y="5416017"/>
          <a:ext cx="1269" cy="1238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7" name="災害復旧事業費最小値テキスト">
          <a:extLst>
            <a:ext uri="{FF2B5EF4-FFF2-40B4-BE49-F238E27FC236}">
              <a16:creationId xmlns:a16="http://schemas.microsoft.com/office/drawing/2014/main" id="{00000000-0008-0000-0600-000005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47744</xdr:rowOff>
    </xdr:from>
    <xdr:ext cx="534377" cy="259045"/>
    <xdr:sp macro="" textlink="">
      <xdr:nvSpPr>
        <xdr:cNvPr id="519" name="災害復旧事業費最大値テキスト">
          <a:extLst>
            <a:ext uri="{FF2B5EF4-FFF2-40B4-BE49-F238E27FC236}">
              <a16:creationId xmlns:a16="http://schemas.microsoft.com/office/drawing/2014/main" id="{00000000-0008-0000-0600-000007020000}"/>
            </a:ext>
          </a:extLst>
        </xdr:cNvPr>
        <xdr:cNvSpPr txBox="1"/>
      </xdr:nvSpPr>
      <xdr:spPr>
        <a:xfrm>
          <a:off x="16370300" y="5191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101067</xdr:rowOff>
    </xdr:from>
    <xdr:to>
      <xdr:col>86</xdr:col>
      <xdr:colOff>25400</xdr:colOff>
      <xdr:row>31</xdr:row>
      <xdr:rowOff>101067</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6230600" y="5416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132659</xdr:rowOff>
    </xdr:from>
    <xdr:to>
      <xdr:col>85</xdr:col>
      <xdr:colOff>127000</xdr:colOff>
      <xdr:row>38</xdr:row>
      <xdr:rowOff>137185</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5481300" y="6647759"/>
          <a:ext cx="838200" cy="4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124350</xdr:rowOff>
    </xdr:from>
    <xdr:ext cx="469744" cy="259045"/>
    <xdr:sp macro="" textlink="">
      <xdr:nvSpPr>
        <xdr:cNvPr id="522" name="災害復旧事業費平均値テキスト">
          <a:extLst>
            <a:ext uri="{FF2B5EF4-FFF2-40B4-BE49-F238E27FC236}">
              <a16:creationId xmlns:a16="http://schemas.microsoft.com/office/drawing/2014/main" id="{00000000-0008-0000-0600-00000A020000}"/>
            </a:ext>
          </a:extLst>
        </xdr:cNvPr>
        <xdr:cNvSpPr txBox="1"/>
      </xdr:nvSpPr>
      <xdr:spPr>
        <a:xfrm>
          <a:off x="16370300" y="62965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101473</xdr:rowOff>
    </xdr:from>
    <xdr:to>
      <xdr:col>85</xdr:col>
      <xdr:colOff>177800</xdr:colOff>
      <xdr:row>38</xdr:row>
      <xdr:rowOff>31623</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6268700" y="6445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53929</xdr:rowOff>
    </xdr:from>
    <xdr:to>
      <xdr:col>81</xdr:col>
      <xdr:colOff>50800</xdr:colOff>
      <xdr:row>38</xdr:row>
      <xdr:rowOff>132659</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4592300" y="6397579"/>
          <a:ext cx="889000" cy="250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74132</xdr:rowOff>
    </xdr:from>
    <xdr:to>
      <xdr:col>81</xdr:col>
      <xdr:colOff>101600</xdr:colOff>
      <xdr:row>38</xdr:row>
      <xdr:rowOff>4282</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5430500" y="6417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20809</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5246428" y="6193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53929</xdr:rowOff>
    </xdr:from>
    <xdr:to>
      <xdr:col>76</xdr:col>
      <xdr:colOff>114300</xdr:colOff>
      <xdr:row>37</xdr:row>
      <xdr:rowOff>139700</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flipV="1">
          <a:off x="13703300" y="6397579"/>
          <a:ext cx="889000" cy="85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137043</xdr:rowOff>
    </xdr:from>
    <xdr:to>
      <xdr:col>76</xdr:col>
      <xdr:colOff>165100</xdr:colOff>
      <xdr:row>37</xdr:row>
      <xdr:rowOff>67193</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4541500" y="630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83720</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357428" y="6084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38522</xdr:rowOff>
    </xdr:from>
    <xdr:to>
      <xdr:col>71</xdr:col>
      <xdr:colOff>177800</xdr:colOff>
      <xdr:row>37</xdr:row>
      <xdr:rowOff>139700</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2814300" y="6382172"/>
          <a:ext cx="889000" cy="101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138735</xdr:rowOff>
    </xdr:from>
    <xdr:to>
      <xdr:col>72</xdr:col>
      <xdr:colOff>38100</xdr:colOff>
      <xdr:row>37</xdr:row>
      <xdr:rowOff>68885</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3652500" y="6310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85412</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468428" y="6086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1255</xdr:rowOff>
    </xdr:from>
    <xdr:to>
      <xdr:col>67</xdr:col>
      <xdr:colOff>101600</xdr:colOff>
      <xdr:row>37</xdr:row>
      <xdr:rowOff>102855</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2763500" y="6344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93982</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579428" y="6437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86385</xdr:rowOff>
    </xdr:from>
    <xdr:to>
      <xdr:col>85</xdr:col>
      <xdr:colOff>177800</xdr:colOff>
      <xdr:row>39</xdr:row>
      <xdr:rowOff>16535</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6268700" y="660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1312</xdr:rowOff>
    </xdr:from>
    <xdr:ext cx="313932" cy="259045"/>
    <xdr:sp macro="" textlink="">
      <xdr:nvSpPr>
        <xdr:cNvPr id="541" name="災害復旧事業費該当値テキスト">
          <a:extLst>
            <a:ext uri="{FF2B5EF4-FFF2-40B4-BE49-F238E27FC236}">
              <a16:creationId xmlns:a16="http://schemas.microsoft.com/office/drawing/2014/main" id="{00000000-0008-0000-0600-00001D020000}"/>
            </a:ext>
          </a:extLst>
        </xdr:cNvPr>
        <xdr:cNvSpPr txBox="1"/>
      </xdr:nvSpPr>
      <xdr:spPr>
        <a:xfrm>
          <a:off x="16370300" y="65164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81859</xdr:rowOff>
    </xdr:from>
    <xdr:to>
      <xdr:col>81</xdr:col>
      <xdr:colOff>101600</xdr:colOff>
      <xdr:row>39</xdr:row>
      <xdr:rowOff>12009</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5430500" y="6596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3136</xdr:rowOff>
    </xdr:from>
    <xdr:ext cx="378565"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5292017" y="66896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3129</xdr:rowOff>
    </xdr:from>
    <xdr:to>
      <xdr:col>76</xdr:col>
      <xdr:colOff>165100</xdr:colOff>
      <xdr:row>37</xdr:row>
      <xdr:rowOff>104729</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4541500" y="6346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95856</xdr:rowOff>
    </xdr:from>
    <xdr:ext cx="469744"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4357428" y="6439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88900</xdr:rowOff>
    </xdr:from>
    <xdr:to>
      <xdr:col>72</xdr:col>
      <xdr:colOff>38100</xdr:colOff>
      <xdr:row>38</xdr:row>
      <xdr:rowOff>19050</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3652500" y="643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10177</xdr:rowOff>
    </xdr:from>
    <xdr:ext cx="469744"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3468428" y="652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159172</xdr:rowOff>
    </xdr:from>
    <xdr:to>
      <xdr:col>67</xdr:col>
      <xdr:colOff>101600</xdr:colOff>
      <xdr:row>37</xdr:row>
      <xdr:rowOff>89322</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2763500" y="633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35</xdr:row>
      <xdr:rowOff>105849</xdr:rowOff>
    </xdr:from>
    <xdr:ext cx="469744"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579428" y="6106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a:extLst>
            <a:ext uri="{FF2B5EF4-FFF2-40B4-BE49-F238E27FC236}">
              <a16:creationId xmlns:a16="http://schemas.microsoft.com/office/drawing/2014/main" id="{00000000-0008-0000-06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a:extLst>
            <a:ext uri="{FF2B5EF4-FFF2-40B4-BE49-F238E27FC236}">
              <a16:creationId xmlns:a16="http://schemas.microsoft.com/office/drawing/2014/main" id="{00000000-0008-0000-0600-000036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a:extLst>
            <a:ext uri="{FF2B5EF4-FFF2-40B4-BE49-F238E27FC236}">
              <a16:creationId xmlns:a16="http://schemas.microsoft.com/office/drawing/2014/main" id="{00000000-0008-0000-0600-000038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a:extLst>
            <a:ext uri="{FF2B5EF4-FFF2-40B4-BE49-F238E27FC236}">
              <a16:creationId xmlns:a16="http://schemas.microsoft.com/office/drawing/2014/main" id="{00000000-0008-0000-0600-00003B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a:extLst>
            <a:ext uri="{FF2B5EF4-FFF2-40B4-BE49-F238E27FC236}">
              <a16:creationId xmlns:a16="http://schemas.microsoft.com/office/drawing/2014/main" id="{00000000-0008-0000-0600-00004E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a:extLst>
            <a:ext uri="{FF2B5EF4-FFF2-40B4-BE49-F238E27FC236}">
              <a16:creationId xmlns:a16="http://schemas.microsoft.com/office/drawing/2014/main" id="{00000000-0008-0000-06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162065</xdr:rowOff>
    </xdr:from>
    <xdr:to>
      <xdr:col>85</xdr:col>
      <xdr:colOff>126364</xdr:colOff>
      <xdr:row>78</xdr:row>
      <xdr:rowOff>61340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6317595" y="12163565"/>
          <a:ext cx="1269" cy="1270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65167</xdr:rowOff>
    </xdr:from>
    <xdr:ext cx="534377" cy="259045"/>
    <xdr:sp macro="" textlink="">
      <xdr:nvSpPr>
        <xdr:cNvPr id="623" name="公債費最小値テキスト">
          <a:extLst>
            <a:ext uri="{FF2B5EF4-FFF2-40B4-BE49-F238E27FC236}">
              <a16:creationId xmlns:a16="http://schemas.microsoft.com/office/drawing/2014/main" id="{00000000-0008-0000-0600-00006F020000}"/>
            </a:ext>
          </a:extLst>
        </xdr:cNvPr>
        <xdr:cNvSpPr txBox="1"/>
      </xdr:nvSpPr>
      <xdr:spPr>
        <a:xfrm>
          <a:off x="16370300" y="1343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61340</xdr:rowOff>
    </xdr:from>
    <xdr:to>
      <xdr:col>86</xdr:col>
      <xdr:colOff>25400</xdr:colOff>
      <xdr:row>78</xdr:row>
      <xdr:rowOff>61340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3434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108742</xdr:rowOff>
    </xdr:from>
    <xdr:ext cx="599010" cy="259045"/>
    <xdr:sp macro="" textlink="">
      <xdr:nvSpPr>
        <xdr:cNvPr id="625" name="公債費最大値テキスト">
          <a:extLst>
            <a:ext uri="{FF2B5EF4-FFF2-40B4-BE49-F238E27FC236}">
              <a16:creationId xmlns:a16="http://schemas.microsoft.com/office/drawing/2014/main" id="{00000000-0008-0000-0600-000071020000}"/>
            </a:ext>
          </a:extLst>
        </xdr:cNvPr>
        <xdr:cNvSpPr txBox="1"/>
      </xdr:nvSpPr>
      <xdr:spPr>
        <a:xfrm>
          <a:off x="16370300" y="11938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162065</xdr:rowOff>
    </xdr:from>
    <xdr:to>
      <xdr:col>86</xdr:col>
      <xdr:colOff>25400</xdr:colOff>
      <xdr:row>70</xdr:row>
      <xdr:rowOff>162065</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2163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46444</xdr:rowOff>
    </xdr:from>
    <xdr:to>
      <xdr:col>85</xdr:col>
      <xdr:colOff>127000</xdr:colOff>
      <xdr:row>75</xdr:row>
      <xdr:rowOff>70459</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5481300" y="12905194"/>
          <a:ext cx="838200" cy="24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160176</xdr:rowOff>
    </xdr:from>
    <xdr:ext cx="534377" cy="259045"/>
    <xdr:sp macro="" textlink="">
      <xdr:nvSpPr>
        <xdr:cNvPr id="628" name="公債費平均値テキスト">
          <a:extLst>
            <a:ext uri="{FF2B5EF4-FFF2-40B4-BE49-F238E27FC236}">
              <a16:creationId xmlns:a16="http://schemas.microsoft.com/office/drawing/2014/main" id="{00000000-0008-0000-0600-000074020000}"/>
            </a:ext>
          </a:extLst>
        </xdr:cNvPr>
        <xdr:cNvSpPr txBox="1"/>
      </xdr:nvSpPr>
      <xdr:spPr>
        <a:xfrm>
          <a:off x="16370300" y="12676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137299</xdr:rowOff>
    </xdr:from>
    <xdr:to>
      <xdr:col>85</xdr:col>
      <xdr:colOff>177800</xdr:colOff>
      <xdr:row>75</xdr:row>
      <xdr:rowOff>67449</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6268700" y="12824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14719</xdr:rowOff>
    </xdr:from>
    <xdr:to>
      <xdr:col>81</xdr:col>
      <xdr:colOff>50800</xdr:colOff>
      <xdr:row>75</xdr:row>
      <xdr:rowOff>70459</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4592300" y="12873469"/>
          <a:ext cx="889000" cy="5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143142</xdr:rowOff>
    </xdr:from>
    <xdr:to>
      <xdr:col>81</xdr:col>
      <xdr:colOff>101600</xdr:colOff>
      <xdr:row>75</xdr:row>
      <xdr:rowOff>73292</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5430500" y="1283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89819</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5214111" y="12605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14719</xdr:rowOff>
    </xdr:from>
    <xdr:to>
      <xdr:col>76</xdr:col>
      <xdr:colOff>114300</xdr:colOff>
      <xdr:row>75</xdr:row>
      <xdr:rowOff>33630</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3703300" y="12873469"/>
          <a:ext cx="889000" cy="18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154216</xdr:rowOff>
    </xdr:from>
    <xdr:to>
      <xdr:col>76</xdr:col>
      <xdr:colOff>165100</xdr:colOff>
      <xdr:row>75</xdr:row>
      <xdr:rowOff>84366</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4541500" y="1284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75493</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4325111" y="12934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170193</xdr:rowOff>
    </xdr:from>
    <xdr:to>
      <xdr:col>71</xdr:col>
      <xdr:colOff>177800</xdr:colOff>
      <xdr:row>75</xdr:row>
      <xdr:rowOff>33630</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a:off x="12814300" y="12857493"/>
          <a:ext cx="889000" cy="34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25349</xdr:rowOff>
    </xdr:from>
    <xdr:to>
      <xdr:col>72</xdr:col>
      <xdr:colOff>38100</xdr:colOff>
      <xdr:row>75</xdr:row>
      <xdr:rowOff>126949</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3652500" y="1288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118076</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436111" y="12976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39865</xdr:rowOff>
    </xdr:from>
    <xdr:to>
      <xdr:col>67</xdr:col>
      <xdr:colOff>101600</xdr:colOff>
      <xdr:row>75</xdr:row>
      <xdr:rowOff>141465</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2763500" y="1289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132593</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547111" y="12991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167094</xdr:rowOff>
    </xdr:from>
    <xdr:to>
      <xdr:col>85</xdr:col>
      <xdr:colOff>177800</xdr:colOff>
      <xdr:row>75</xdr:row>
      <xdr:rowOff>97244</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6268700" y="1285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145521</xdr:rowOff>
    </xdr:from>
    <xdr:ext cx="534377" cy="259045"/>
    <xdr:sp macro="" textlink="">
      <xdr:nvSpPr>
        <xdr:cNvPr id="647" name="公債費該当値テキスト">
          <a:extLst>
            <a:ext uri="{FF2B5EF4-FFF2-40B4-BE49-F238E27FC236}">
              <a16:creationId xmlns:a16="http://schemas.microsoft.com/office/drawing/2014/main" id="{00000000-0008-0000-0600-000087020000}"/>
            </a:ext>
          </a:extLst>
        </xdr:cNvPr>
        <xdr:cNvSpPr txBox="1"/>
      </xdr:nvSpPr>
      <xdr:spPr>
        <a:xfrm>
          <a:off x="16370300" y="12832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19659</xdr:rowOff>
    </xdr:from>
    <xdr:to>
      <xdr:col>81</xdr:col>
      <xdr:colOff>101600</xdr:colOff>
      <xdr:row>75</xdr:row>
      <xdr:rowOff>121259</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5430500" y="12878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112386</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5214111" y="12971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135369</xdr:rowOff>
    </xdr:from>
    <xdr:to>
      <xdr:col>76</xdr:col>
      <xdr:colOff>165100</xdr:colOff>
      <xdr:row>75</xdr:row>
      <xdr:rowOff>65519</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4541500" y="12822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82046</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4325111" y="12597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154280</xdr:rowOff>
    </xdr:from>
    <xdr:to>
      <xdr:col>72</xdr:col>
      <xdr:colOff>38100</xdr:colOff>
      <xdr:row>75</xdr:row>
      <xdr:rowOff>84430</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3652500" y="1284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100957</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3436111" y="12616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119393</xdr:rowOff>
    </xdr:from>
    <xdr:to>
      <xdr:col>67</xdr:col>
      <xdr:colOff>101600</xdr:colOff>
      <xdr:row>75</xdr:row>
      <xdr:rowOff>49543</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2763500" y="12806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66070</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547111" y="12581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a:extLst>
            <a:ext uri="{FF2B5EF4-FFF2-40B4-BE49-F238E27FC236}">
              <a16:creationId xmlns:a16="http://schemas.microsoft.com/office/drawing/2014/main" id="{00000000-0008-0000-06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93841</xdr:rowOff>
    </xdr:from>
    <xdr:to>
      <xdr:col>85</xdr:col>
      <xdr:colOff>126364</xdr:colOff>
      <xdr:row>99</xdr:row>
      <xdr:rowOff>39726</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6317595" y="15695791"/>
          <a:ext cx="1269" cy="1317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43553</xdr:rowOff>
    </xdr:from>
    <xdr:ext cx="378565" cy="259045"/>
    <xdr:sp macro="" textlink="">
      <xdr:nvSpPr>
        <xdr:cNvPr id="680" name="積立金最小値テキスト">
          <a:extLst>
            <a:ext uri="{FF2B5EF4-FFF2-40B4-BE49-F238E27FC236}">
              <a16:creationId xmlns:a16="http://schemas.microsoft.com/office/drawing/2014/main" id="{00000000-0008-0000-0600-0000A8020000}"/>
            </a:ext>
          </a:extLst>
        </xdr:cNvPr>
        <xdr:cNvSpPr txBox="1"/>
      </xdr:nvSpPr>
      <xdr:spPr>
        <a:xfrm>
          <a:off x="16370300" y="170171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39726</xdr:rowOff>
    </xdr:from>
    <xdr:to>
      <xdr:col>86</xdr:col>
      <xdr:colOff>25400</xdr:colOff>
      <xdr:row>99</xdr:row>
      <xdr:rowOff>39726</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701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40518</xdr:rowOff>
    </xdr:from>
    <xdr:ext cx="599010" cy="259045"/>
    <xdr:sp macro="" textlink="">
      <xdr:nvSpPr>
        <xdr:cNvPr id="682" name="積立金最大値テキスト">
          <a:extLst>
            <a:ext uri="{FF2B5EF4-FFF2-40B4-BE49-F238E27FC236}">
              <a16:creationId xmlns:a16="http://schemas.microsoft.com/office/drawing/2014/main" id="{00000000-0008-0000-0600-0000AA020000}"/>
            </a:ext>
          </a:extLst>
        </xdr:cNvPr>
        <xdr:cNvSpPr txBox="1"/>
      </xdr:nvSpPr>
      <xdr:spPr>
        <a:xfrm>
          <a:off x="16370300" y="15471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93841</xdr:rowOff>
    </xdr:from>
    <xdr:to>
      <xdr:col>86</xdr:col>
      <xdr:colOff>25400</xdr:colOff>
      <xdr:row>91</xdr:row>
      <xdr:rowOff>93841</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5695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44501</xdr:rowOff>
    </xdr:from>
    <xdr:to>
      <xdr:col>85</xdr:col>
      <xdr:colOff>127000</xdr:colOff>
      <xdr:row>97</xdr:row>
      <xdr:rowOff>95453</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5481300" y="16675151"/>
          <a:ext cx="838200" cy="50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28097</xdr:rowOff>
    </xdr:from>
    <xdr:ext cx="534377" cy="259045"/>
    <xdr:sp macro="" textlink="">
      <xdr:nvSpPr>
        <xdr:cNvPr id="685" name="積立金平均値テキスト">
          <a:extLst>
            <a:ext uri="{FF2B5EF4-FFF2-40B4-BE49-F238E27FC236}">
              <a16:creationId xmlns:a16="http://schemas.microsoft.com/office/drawing/2014/main" id="{00000000-0008-0000-0600-0000AD020000}"/>
            </a:ext>
          </a:extLst>
        </xdr:cNvPr>
        <xdr:cNvSpPr txBox="1"/>
      </xdr:nvSpPr>
      <xdr:spPr>
        <a:xfrm>
          <a:off x="16370300" y="164872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5220</xdr:rowOff>
    </xdr:from>
    <xdr:to>
      <xdr:col>85</xdr:col>
      <xdr:colOff>177800</xdr:colOff>
      <xdr:row>97</xdr:row>
      <xdr:rowOff>106820</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6268700" y="1663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44501</xdr:rowOff>
    </xdr:from>
    <xdr:to>
      <xdr:col>81</xdr:col>
      <xdr:colOff>50800</xdr:colOff>
      <xdr:row>97</xdr:row>
      <xdr:rowOff>75209</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4592300" y="16675151"/>
          <a:ext cx="889000" cy="30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138164</xdr:rowOff>
    </xdr:from>
    <xdr:to>
      <xdr:col>81</xdr:col>
      <xdr:colOff>101600</xdr:colOff>
      <xdr:row>97</xdr:row>
      <xdr:rowOff>68314</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5430500" y="1659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84841</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14111" y="16372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75209</xdr:rowOff>
    </xdr:from>
    <xdr:to>
      <xdr:col>76</xdr:col>
      <xdr:colOff>114300</xdr:colOff>
      <xdr:row>98</xdr:row>
      <xdr:rowOff>118517</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3703300" y="16705859"/>
          <a:ext cx="889000" cy="214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66370</xdr:rowOff>
    </xdr:from>
    <xdr:to>
      <xdr:col>76</xdr:col>
      <xdr:colOff>165100</xdr:colOff>
      <xdr:row>97</xdr:row>
      <xdr:rowOff>167970</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4541500" y="1669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159097</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325111" y="16789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108471</xdr:rowOff>
    </xdr:from>
    <xdr:to>
      <xdr:col>71</xdr:col>
      <xdr:colOff>177800</xdr:colOff>
      <xdr:row>98</xdr:row>
      <xdr:rowOff>118517</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2814300" y="16910571"/>
          <a:ext cx="889000" cy="10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141579</xdr:rowOff>
    </xdr:from>
    <xdr:to>
      <xdr:col>72</xdr:col>
      <xdr:colOff>38100</xdr:colOff>
      <xdr:row>98</xdr:row>
      <xdr:rowOff>71729</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3652500" y="1677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88256</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436111" y="1654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169635</xdr:rowOff>
    </xdr:from>
    <xdr:to>
      <xdr:col>67</xdr:col>
      <xdr:colOff>101600</xdr:colOff>
      <xdr:row>98</xdr:row>
      <xdr:rowOff>99785</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2763500" y="168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116312</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547111" y="16575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44653</xdr:rowOff>
    </xdr:from>
    <xdr:to>
      <xdr:col>85</xdr:col>
      <xdr:colOff>177800</xdr:colOff>
      <xdr:row>97</xdr:row>
      <xdr:rowOff>146253</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6268700" y="16675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23080</xdr:rowOff>
    </xdr:from>
    <xdr:ext cx="534377" cy="259045"/>
    <xdr:sp macro="" textlink="">
      <xdr:nvSpPr>
        <xdr:cNvPr id="704" name="積立金該当値テキスト">
          <a:extLst>
            <a:ext uri="{FF2B5EF4-FFF2-40B4-BE49-F238E27FC236}">
              <a16:creationId xmlns:a16="http://schemas.microsoft.com/office/drawing/2014/main" id="{00000000-0008-0000-0600-0000C0020000}"/>
            </a:ext>
          </a:extLst>
        </xdr:cNvPr>
        <xdr:cNvSpPr txBox="1"/>
      </xdr:nvSpPr>
      <xdr:spPr>
        <a:xfrm>
          <a:off x="16370300" y="16653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165151</xdr:rowOff>
    </xdr:from>
    <xdr:to>
      <xdr:col>81</xdr:col>
      <xdr:colOff>101600</xdr:colOff>
      <xdr:row>97</xdr:row>
      <xdr:rowOff>95301</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5430500" y="16624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86428</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14111" y="16717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24409</xdr:rowOff>
    </xdr:from>
    <xdr:to>
      <xdr:col>76</xdr:col>
      <xdr:colOff>165100</xdr:colOff>
      <xdr:row>97</xdr:row>
      <xdr:rowOff>126009</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4541500" y="16655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142536</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325111" y="16430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67717</xdr:rowOff>
    </xdr:from>
    <xdr:to>
      <xdr:col>72</xdr:col>
      <xdr:colOff>38100</xdr:colOff>
      <xdr:row>98</xdr:row>
      <xdr:rowOff>169317</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3652500" y="16869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160444</xdr:rowOff>
    </xdr:from>
    <xdr:ext cx="469744"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3468428" y="16962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57671</xdr:rowOff>
    </xdr:from>
    <xdr:to>
      <xdr:col>67</xdr:col>
      <xdr:colOff>101600</xdr:colOff>
      <xdr:row>98</xdr:row>
      <xdr:rowOff>159271</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2763500" y="1685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150398</xdr:rowOff>
    </xdr:from>
    <xdr:ext cx="469744"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579428" y="16952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a:extLst>
            <a:ext uri="{FF2B5EF4-FFF2-40B4-BE49-F238E27FC236}">
              <a16:creationId xmlns:a16="http://schemas.microsoft.com/office/drawing/2014/main" id="{00000000-0008-0000-06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17824</xdr:rowOff>
    </xdr:from>
    <xdr:to>
      <xdr:col>116</xdr:col>
      <xdr:colOff>62864</xdr:colOff>
      <xdr:row>39</xdr:row>
      <xdr:rowOff>98878</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22159595" y="5161324"/>
          <a:ext cx="1269" cy="1624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9" name="投資及び出資金最小値テキスト">
          <a:extLst>
            <a:ext uri="{FF2B5EF4-FFF2-40B4-BE49-F238E27FC236}">
              <a16:creationId xmlns:a16="http://schemas.microsoft.com/office/drawing/2014/main" id="{00000000-0008-0000-0600-0000E3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135951</xdr:rowOff>
    </xdr:from>
    <xdr:ext cx="534377" cy="259045"/>
    <xdr:sp macro="" textlink="">
      <xdr:nvSpPr>
        <xdr:cNvPr id="741" name="投資及び出資金最大値テキスト">
          <a:extLst>
            <a:ext uri="{FF2B5EF4-FFF2-40B4-BE49-F238E27FC236}">
              <a16:creationId xmlns:a16="http://schemas.microsoft.com/office/drawing/2014/main" id="{00000000-0008-0000-0600-0000E5020000}"/>
            </a:ext>
          </a:extLst>
        </xdr:cNvPr>
        <xdr:cNvSpPr txBox="1"/>
      </xdr:nvSpPr>
      <xdr:spPr>
        <a:xfrm>
          <a:off x="22212300" y="4936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17824</xdr:rowOff>
    </xdr:from>
    <xdr:to>
      <xdr:col>116</xdr:col>
      <xdr:colOff>152400</xdr:colOff>
      <xdr:row>30</xdr:row>
      <xdr:rowOff>17824</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2072600" y="5161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106521</xdr:rowOff>
    </xdr:from>
    <xdr:to>
      <xdr:col>116</xdr:col>
      <xdr:colOff>63500</xdr:colOff>
      <xdr:row>38</xdr:row>
      <xdr:rowOff>110603</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1323300" y="6621621"/>
          <a:ext cx="838200" cy="4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59722</xdr:rowOff>
    </xdr:from>
    <xdr:ext cx="469744" cy="259045"/>
    <xdr:sp macro="" textlink="">
      <xdr:nvSpPr>
        <xdr:cNvPr id="744" name="投資及び出資金平均値テキスト">
          <a:extLst>
            <a:ext uri="{FF2B5EF4-FFF2-40B4-BE49-F238E27FC236}">
              <a16:creationId xmlns:a16="http://schemas.microsoft.com/office/drawing/2014/main" id="{00000000-0008-0000-0600-0000E8020000}"/>
            </a:ext>
          </a:extLst>
        </xdr:cNvPr>
        <xdr:cNvSpPr txBox="1"/>
      </xdr:nvSpPr>
      <xdr:spPr>
        <a:xfrm>
          <a:off x="22212300" y="64033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36844</xdr:rowOff>
    </xdr:from>
    <xdr:to>
      <xdr:col>116</xdr:col>
      <xdr:colOff>114300</xdr:colOff>
      <xdr:row>38</xdr:row>
      <xdr:rowOff>138444</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2110700" y="6551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90715</xdr:rowOff>
    </xdr:from>
    <xdr:to>
      <xdr:col>111</xdr:col>
      <xdr:colOff>177800</xdr:colOff>
      <xdr:row>38</xdr:row>
      <xdr:rowOff>106521</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0434300" y="6605815"/>
          <a:ext cx="889000" cy="15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53239</xdr:rowOff>
    </xdr:from>
    <xdr:to>
      <xdr:col>112</xdr:col>
      <xdr:colOff>38100</xdr:colOff>
      <xdr:row>38</xdr:row>
      <xdr:rowOff>154839</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1272500" y="656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171365</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088428" y="6343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59168</xdr:rowOff>
    </xdr:from>
    <xdr:to>
      <xdr:col>107</xdr:col>
      <xdr:colOff>50800</xdr:colOff>
      <xdr:row>38</xdr:row>
      <xdr:rowOff>90715</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19545300" y="6574268"/>
          <a:ext cx="889000" cy="31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69469</xdr:rowOff>
    </xdr:from>
    <xdr:to>
      <xdr:col>107</xdr:col>
      <xdr:colOff>101600</xdr:colOff>
      <xdr:row>38</xdr:row>
      <xdr:rowOff>171069</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0383500" y="65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162196</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199428" y="6677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157596</xdr:rowOff>
    </xdr:from>
    <xdr:to>
      <xdr:col>102</xdr:col>
      <xdr:colOff>114300</xdr:colOff>
      <xdr:row>38</xdr:row>
      <xdr:rowOff>59168</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18656300" y="6501246"/>
          <a:ext cx="889000" cy="73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76947</xdr:rowOff>
    </xdr:from>
    <xdr:to>
      <xdr:col>102</xdr:col>
      <xdr:colOff>165100</xdr:colOff>
      <xdr:row>39</xdr:row>
      <xdr:rowOff>7097</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9494500" y="6592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169674</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10428" y="6684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118880</xdr:rowOff>
    </xdr:from>
    <xdr:to>
      <xdr:col>98</xdr:col>
      <xdr:colOff>38100</xdr:colOff>
      <xdr:row>39</xdr:row>
      <xdr:rowOff>49030</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18605500" y="663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40157</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21428" y="672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59803</xdr:rowOff>
    </xdr:from>
    <xdr:to>
      <xdr:col>116</xdr:col>
      <xdr:colOff>114300</xdr:colOff>
      <xdr:row>38</xdr:row>
      <xdr:rowOff>161403</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2110700" y="6574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38230</xdr:rowOff>
    </xdr:from>
    <xdr:ext cx="469744" cy="259045"/>
    <xdr:sp macro="" textlink="">
      <xdr:nvSpPr>
        <xdr:cNvPr id="763" name="投資及び出資金該当値テキスト">
          <a:extLst>
            <a:ext uri="{FF2B5EF4-FFF2-40B4-BE49-F238E27FC236}">
              <a16:creationId xmlns:a16="http://schemas.microsoft.com/office/drawing/2014/main" id="{00000000-0008-0000-0600-0000FB020000}"/>
            </a:ext>
          </a:extLst>
        </xdr:cNvPr>
        <xdr:cNvSpPr txBox="1"/>
      </xdr:nvSpPr>
      <xdr:spPr>
        <a:xfrm>
          <a:off x="22212300" y="6553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55721</xdr:rowOff>
    </xdr:from>
    <xdr:to>
      <xdr:col>112</xdr:col>
      <xdr:colOff>38100</xdr:colOff>
      <xdr:row>38</xdr:row>
      <xdr:rowOff>157321</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1272500" y="6570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148448</xdr:rowOff>
    </xdr:from>
    <xdr:ext cx="469744"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1088428" y="6663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39915</xdr:rowOff>
    </xdr:from>
    <xdr:to>
      <xdr:col>107</xdr:col>
      <xdr:colOff>101600</xdr:colOff>
      <xdr:row>38</xdr:row>
      <xdr:rowOff>141515</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0383500" y="655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158041</xdr:rowOff>
    </xdr:from>
    <xdr:ext cx="469744"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0199428" y="6330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8368</xdr:rowOff>
    </xdr:from>
    <xdr:to>
      <xdr:col>102</xdr:col>
      <xdr:colOff>165100</xdr:colOff>
      <xdr:row>38</xdr:row>
      <xdr:rowOff>109968</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9494500" y="6523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126494</xdr:rowOff>
    </xdr:from>
    <xdr:ext cx="469744"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9310428" y="6298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106796</xdr:rowOff>
    </xdr:from>
    <xdr:to>
      <xdr:col>98</xdr:col>
      <xdr:colOff>38100</xdr:colOff>
      <xdr:row>38</xdr:row>
      <xdr:rowOff>36947</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18605500" y="645044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53473</xdr:rowOff>
    </xdr:from>
    <xdr:ext cx="469744"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421428" y="6225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a:extLst>
            <a:ext uri="{FF2B5EF4-FFF2-40B4-BE49-F238E27FC236}">
              <a16:creationId xmlns:a16="http://schemas.microsoft.com/office/drawing/2014/main" id="{00000000-0008-0000-06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115850</xdr:rowOff>
    </xdr:from>
    <xdr:to>
      <xdr:col>116</xdr:col>
      <xdr:colOff>62864</xdr:colOff>
      <xdr:row>59</xdr:row>
      <xdr:rowOff>44450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2159595" y="8859800"/>
          <a:ext cx="1269" cy="13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a:extLst>
            <a:ext uri="{FF2B5EF4-FFF2-40B4-BE49-F238E27FC236}">
              <a16:creationId xmlns:a16="http://schemas.microsoft.com/office/drawing/2014/main" id="{00000000-0008-0000-0600-00001C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62527</xdr:rowOff>
    </xdr:from>
    <xdr:ext cx="534377" cy="259045"/>
    <xdr:sp macro="" textlink="">
      <xdr:nvSpPr>
        <xdr:cNvPr id="798" name="貸付金最大値テキスト">
          <a:extLst>
            <a:ext uri="{FF2B5EF4-FFF2-40B4-BE49-F238E27FC236}">
              <a16:creationId xmlns:a16="http://schemas.microsoft.com/office/drawing/2014/main" id="{00000000-0008-0000-0600-00001E030000}"/>
            </a:ext>
          </a:extLst>
        </xdr:cNvPr>
        <xdr:cNvSpPr txBox="1"/>
      </xdr:nvSpPr>
      <xdr:spPr>
        <a:xfrm>
          <a:off x="22212300" y="8635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115850</xdr:rowOff>
    </xdr:from>
    <xdr:to>
      <xdr:col>116</xdr:col>
      <xdr:colOff>152400</xdr:colOff>
      <xdr:row>51</xdr:row>
      <xdr:rowOff>115850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2072600" y="885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41631</xdr:rowOff>
    </xdr:from>
    <xdr:to>
      <xdr:col>116</xdr:col>
      <xdr:colOff>63500</xdr:colOff>
      <xdr:row>59</xdr:row>
      <xdr:rowOff>41669</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21323300" y="10157181"/>
          <a:ext cx="8382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161117</xdr:rowOff>
    </xdr:from>
    <xdr:ext cx="469744" cy="259045"/>
    <xdr:sp macro="" textlink="">
      <xdr:nvSpPr>
        <xdr:cNvPr id="801" name="貸付金平均値テキスト">
          <a:extLst>
            <a:ext uri="{FF2B5EF4-FFF2-40B4-BE49-F238E27FC236}">
              <a16:creationId xmlns:a16="http://schemas.microsoft.com/office/drawing/2014/main" id="{00000000-0008-0000-0600-000021030000}"/>
            </a:ext>
          </a:extLst>
        </xdr:cNvPr>
        <xdr:cNvSpPr txBox="1"/>
      </xdr:nvSpPr>
      <xdr:spPr>
        <a:xfrm>
          <a:off x="22212300" y="97623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138240</xdr:rowOff>
    </xdr:from>
    <xdr:to>
      <xdr:col>116</xdr:col>
      <xdr:colOff>114300</xdr:colOff>
      <xdr:row>58</xdr:row>
      <xdr:rowOff>68390</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2110700" y="9910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41669</xdr:rowOff>
    </xdr:from>
    <xdr:to>
      <xdr:col>111</xdr:col>
      <xdr:colOff>177800</xdr:colOff>
      <xdr:row>59</xdr:row>
      <xdr:rowOff>41707</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20434300" y="10157219"/>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106311</xdr:rowOff>
    </xdr:from>
    <xdr:to>
      <xdr:col>112</xdr:col>
      <xdr:colOff>38100</xdr:colOff>
      <xdr:row>58</xdr:row>
      <xdr:rowOff>36461</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1272500" y="9878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52988</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088428" y="9654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40411</xdr:rowOff>
    </xdr:from>
    <xdr:to>
      <xdr:col>107</xdr:col>
      <xdr:colOff>50800</xdr:colOff>
      <xdr:row>59</xdr:row>
      <xdr:rowOff>41707</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19545300" y="10155961"/>
          <a:ext cx="889000" cy="1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110084</xdr:rowOff>
    </xdr:from>
    <xdr:to>
      <xdr:col>107</xdr:col>
      <xdr:colOff>101600</xdr:colOff>
      <xdr:row>58</xdr:row>
      <xdr:rowOff>40234</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0383500" y="9882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56761</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199428" y="9657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40411</xdr:rowOff>
    </xdr:from>
    <xdr:to>
      <xdr:col>102</xdr:col>
      <xdr:colOff>114300</xdr:colOff>
      <xdr:row>59</xdr:row>
      <xdr:rowOff>40487</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flipV="1">
          <a:off x="18656300" y="10155961"/>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147841</xdr:rowOff>
    </xdr:from>
    <xdr:to>
      <xdr:col>102</xdr:col>
      <xdr:colOff>165100</xdr:colOff>
      <xdr:row>58</xdr:row>
      <xdr:rowOff>77991</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19494500" y="992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94518</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10428" y="9695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146279</xdr:rowOff>
    </xdr:from>
    <xdr:to>
      <xdr:col>98</xdr:col>
      <xdr:colOff>38100</xdr:colOff>
      <xdr:row>58</xdr:row>
      <xdr:rowOff>76429</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18605500" y="991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92956</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21428" y="9694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162281</xdr:rowOff>
    </xdr:from>
    <xdr:to>
      <xdr:col>116</xdr:col>
      <xdr:colOff>114300</xdr:colOff>
      <xdr:row>59</xdr:row>
      <xdr:rowOff>92431</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2110700" y="10106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77208</xdr:rowOff>
    </xdr:from>
    <xdr:ext cx="313932" cy="259045"/>
    <xdr:sp macro="" textlink="">
      <xdr:nvSpPr>
        <xdr:cNvPr id="820" name="貸付金該当値テキスト">
          <a:extLst>
            <a:ext uri="{FF2B5EF4-FFF2-40B4-BE49-F238E27FC236}">
              <a16:creationId xmlns:a16="http://schemas.microsoft.com/office/drawing/2014/main" id="{00000000-0008-0000-0600-000034030000}"/>
            </a:ext>
          </a:extLst>
        </xdr:cNvPr>
        <xdr:cNvSpPr txBox="1"/>
      </xdr:nvSpPr>
      <xdr:spPr>
        <a:xfrm>
          <a:off x="22212300" y="100213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162319</xdr:rowOff>
    </xdr:from>
    <xdr:to>
      <xdr:col>112</xdr:col>
      <xdr:colOff>38100</xdr:colOff>
      <xdr:row>59</xdr:row>
      <xdr:rowOff>92469</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1272500" y="10106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83596</xdr:rowOff>
    </xdr:from>
    <xdr:ext cx="313932"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1166333" y="101991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162357</xdr:rowOff>
    </xdr:from>
    <xdr:to>
      <xdr:col>107</xdr:col>
      <xdr:colOff>101600</xdr:colOff>
      <xdr:row>59</xdr:row>
      <xdr:rowOff>92507</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0383500" y="10106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83634</xdr:rowOff>
    </xdr:from>
    <xdr:ext cx="313932"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0277333" y="101991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161061</xdr:rowOff>
    </xdr:from>
    <xdr:to>
      <xdr:col>102</xdr:col>
      <xdr:colOff>165100</xdr:colOff>
      <xdr:row>59</xdr:row>
      <xdr:rowOff>91211</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19494500" y="10105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82338</xdr:rowOff>
    </xdr:from>
    <xdr:ext cx="378565"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9356017" y="101978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161137</xdr:rowOff>
    </xdr:from>
    <xdr:to>
      <xdr:col>98</xdr:col>
      <xdr:colOff>38100</xdr:colOff>
      <xdr:row>59</xdr:row>
      <xdr:rowOff>91287</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18605500" y="10105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82414</xdr:rowOff>
    </xdr:from>
    <xdr:ext cx="378565"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467017" y="101979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a:extLst>
            <a:ext uri="{FF2B5EF4-FFF2-40B4-BE49-F238E27FC236}">
              <a16:creationId xmlns:a16="http://schemas.microsoft.com/office/drawing/2014/main" id="{00000000-0008-0000-0600-000054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121374</xdr:rowOff>
    </xdr:from>
    <xdr:to>
      <xdr:col>116</xdr:col>
      <xdr:colOff>62864</xdr:colOff>
      <xdr:row>79</xdr:row>
      <xdr:rowOff>5054</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2159595" y="12122874"/>
          <a:ext cx="1269" cy="1426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8881</xdr:rowOff>
    </xdr:from>
    <xdr:ext cx="534377" cy="259045"/>
    <xdr:sp macro="" textlink="">
      <xdr:nvSpPr>
        <xdr:cNvPr id="854" name="繰出金最小値テキスト">
          <a:extLst>
            <a:ext uri="{FF2B5EF4-FFF2-40B4-BE49-F238E27FC236}">
              <a16:creationId xmlns:a16="http://schemas.microsoft.com/office/drawing/2014/main" id="{00000000-0008-0000-0600-000056030000}"/>
            </a:ext>
          </a:extLst>
        </xdr:cNvPr>
        <xdr:cNvSpPr txBox="1"/>
      </xdr:nvSpPr>
      <xdr:spPr>
        <a:xfrm>
          <a:off x="22212300" y="13553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5054</xdr:rowOff>
    </xdr:from>
    <xdr:to>
      <xdr:col>116</xdr:col>
      <xdr:colOff>152400</xdr:colOff>
      <xdr:row>79</xdr:row>
      <xdr:rowOff>5054</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3549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68051</xdr:rowOff>
    </xdr:from>
    <xdr:ext cx="534377" cy="259045"/>
    <xdr:sp macro="" textlink="">
      <xdr:nvSpPr>
        <xdr:cNvPr id="856" name="繰出金最大値テキスト">
          <a:extLst>
            <a:ext uri="{FF2B5EF4-FFF2-40B4-BE49-F238E27FC236}">
              <a16:creationId xmlns:a16="http://schemas.microsoft.com/office/drawing/2014/main" id="{00000000-0008-0000-0600-000058030000}"/>
            </a:ext>
          </a:extLst>
        </xdr:cNvPr>
        <xdr:cNvSpPr txBox="1"/>
      </xdr:nvSpPr>
      <xdr:spPr>
        <a:xfrm>
          <a:off x="22212300" y="11898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121374</xdr:rowOff>
    </xdr:from>
    <xdr:to>
      <xdr:col>116</xdr:col>
      <xdr:colOff>152400</xdr:colOff>
      <xdr:row>70</xdr:row>
      <xdr:rowOff>121374</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2122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96343</xdr:rowOff>
    </xdr:from>
    <xdr:to>
      <xdr:col>116</xdr:col>
      <xdr:colOff>63500</xdr:colOff>
      <xdr:row>76</xdr:row>
      <xdr:rowOff>118878</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21323300" y="13126543"/>
          <a:ext cx="838200" cy="22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57218</xdr:rowOff>
    </xdr:from>
    <xdr:ext cx="534377" cy="259045"/>
    <xdr:sp macro="" textlink="">
      <xdr:nvSpPr>
        <xdr:cNvPr id="859" name="繰出金平均値テキスト">
          <a:extLst>
            <a:ext uri="{FF2B5EF4-FFF2-40B4-BE49-F238E27FC236}">
              <a16:creationId xmlns:a16="http://schemas.microsoft.com/office/drawing/2014/main" id="{00000000-0008-0000-0600-00005B030000}"/>
            </a:ext>
          </a:extLst>
        </xdr:cNvPr>
        <xdr:cNvSpPr txBox="1"/>
      </xdr:nvSpPr>
      <xdr:spPr>
        <a:xfrm>
          <a:off x="22212300" y="129159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34341</xdr:rowOff>
    </xdr:from>
    <xdr:to>
      <xdr:col>116</xdr:col>
      <xdr:colOff>114300</xdr:colOff>
      <xdr:row>76</xdr:row>
      <xdr:rowOff>135941</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2110700" y="13064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118878</xdr:rowOff>
    </xdr:from>
    <xdr:to>
      <xdr:col>111</xdr:col>
      <xdr:colOff>177800</xdr:colOff>
      <xdr:row>76</xdr:row>
      <xdr:rowOff>133432</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0434300" y="13149078"/>
          <a:ext cx="889000" cy="14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44208</xdr:rowOff>
    </xdr:from>
    <xdr:to>
      <xdr:col>112</xdr:col>
      <xdr:colOff>38100</xdr:colOff>
      <xdr:row>76</xdr:row>
      <xdr:rowOff>145808</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1272500" y="13074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162336</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056111" y="12849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123946</xdr:rowOff>
    </xdr:from>
    <xdr:to>
      <xdr:col>107</xdr:col>
      <xdr:colOff>50800</xdr:colOff>
      <xdr:row>76</xdr:row>
      <xdr:rowOff>133432</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a:off x="19545300" y="13154146"/>
          <a:ext cx="889000" cy="9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60458</xdr:rowOff>
    </xdr:from>
    <xdr:to>
      <xdr:col>107</xdr:col>
      <xdr:colOff>101600</xdr:colOff>
      <xdr:row>76</xdr:row>
      <xdr:rowOff>162058</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0383500" y="1309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7135</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167111" y="12865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108210</xdr:rowOff>
    </xdr:from>
    <xdr:to>
      <xdr:col>102</xdr:col>
      <xdr:colOff>114300</xdr:colOff>
      <xdr:row>76</xdr:row>
      <xdr:rowOff>123946</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a:off x="18656300" y="13138410"/>
          <a:ext cx="889000" cy="15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134086</xdr:rowOff>
    </xdr:from>
    <xdr:to>
      <xdr:col>102</xdr:col>
      <xdr:colOff>165100</xdr:colOff>
      <xdr:row>76</xdr:row>
      <xdr:rowOff>64236</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9494500" y="129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80763</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278111" y="12768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110827</xdr:rowOff>
    </xdr:from>
    <xdr:to>
      <xdr:col>98</xdr:col>
      <xdr:colOff>38100</xdr:colOff>
      <xdr:row>76</xdr:row>
      <xdr:rowOff>40977</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8605500" y="129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57504</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389111" y="1274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45543</xdr:rowOff>
    </xdr:from>
    <xdr:to>
      <xdr:col>116</xdr:col>
      <xdr:colOff>114300</xdr:colOff>
      <xdr:row>76</xdr:row>
      <xdr:rowOff>147143</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2110700" y="1307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23970</xdr:rowOff>
    </xdr:from>
    <xdr:ext cx="534377" cy="259045"/>
    <xdr:sp macro="" textlink="">
      <xdr:nvSpPr>
        <xdr:cNvPr id="878" name="繰出金該当値テキスト">
          <a:extLst>
            <a:ext uri="{FF2B5EF4-FFF2-40B4-BE49-F238E27FC236}">
              <a16:creationId xmlns:a16="http://schemas.microsoft.com/office/drawing/2014/main" id="{00000000-0008-0000-0600-00006E030000}"/>
            </a:ext>
          </a:extLst>
        </xdr:cNvPr>
        <xdr:cNvSpPr txBox="1"/>
      </xdr:nvSpPr>
      <xdr:spPr>
        <a:xfrm>
          <a:off x="22212300" y="13054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68078</xdr:rowOff>
    </xdr:from>
    <xdr:to>
      <xdr:col>112</xdr:col>
      <xdr:colOff>38100</xdr:colOff>
      <xdr:row>76</xdr:row>
      <xdr:rowOff>169678</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1272500" y="13098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160805</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1056111" y="13191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82632</xdr:rowOff>
    </xdr:from>
    <xdr:to>
      <xdr:col>107</xdr:col>
      <xdr:colOff>101600</xdr:colOff>
      <xdr:row>77</xdr:row>
      <xdr:rowOff>12782</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0383500" y="13112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3909</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0167111" y="13205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73146</xdr:rowOff>
    </xdr:from>
    <xdr:to>
      <xdr:col>102</xdr:col>
      <xdr:colOff>165100</xdr:colOff>
      <xdr:row>77</xdr:row>
      <xdr:rowOff>3296</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9494500" y="13103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165873</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9278111" y="13196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57410</xdr:rowOff>
    </xdr:from>
    <xdr:to>
      <xdr:col>98</xdr:col>
      <xdr:colOff>38100</xdr:colOff>
      <xdr:row>76</xdr:row>
      <xdr:rowOff>159010</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8605500" y="1308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150137</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389111" y="13180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a:extLst>
            <a:ext uri="{FF2B5EF4-FFF2-40B4-BE49-F238E27FC236}">
              <a16:creationId xmlns:a16="http://schemas.microsoft.com/office/drawing/2014/main" id="{00000000-0008-0000-0600-000085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a:extLst>
            <a:ext uri="{FF2B5EF4-FFF2-40B4-BE49-F238E27FC236}">
              <a16:creationId xmlns:a16="http://schemas.microsoft.com/office/drawing/2014/main" id="{00000000-0008-0000-0600-000087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a:extLst>
            <a:ext uri="{FF2B5EF4-FFF2-40B4-BE49-F238E27FC236}">
              <a16:creationId xmlns:a16="http://schemas.microsoft.com/office/drawing/2014/main" id="{00000000-0008-0000-0600-000089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a:extLst>
            <a:ext uri="{FF2B5EF4-FFF2-40B4-BE49-F238E27FC236}">
              <a16:creationId xmlns:a16="http://schemas.microsoft.com/office/drawing/2014/main" id="{00000000-0008-0000-0600-00008C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a:extLst>
            <a:ext uri="{FF2B5EF4-FFF2-40B4-BE49-F238E27FC236}">
              <a16:creationId xmlns:a16="http://schemas.microsoft.com/office/drawing/2014/main" id="{00000000-0008-0000-0600-00009F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歳出決算総額は、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13,407,442</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千円で住民一人当たり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499,049</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円となっている。主な構成項目である人件費は、住民一人当たり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92,999</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で、前年度と比較すると増となっており、依然として類似団体内平均値よりも高い水準で推移していることから、業務の更なる効率化を図るとともに、民間委託等を進めることで人件費の抑制を図る。扶助費は、住民一人当た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95,066</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円で、子育て世帯臨時特別給付金や住民税非課税世帯等臨時特別給付金等のコロナ対策給付費が減少したことなどにより、類似団体と同様に前年度よりも減少している。補助費等は、住民一人当たり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50,979</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で、住民税非課税世帯等物価高騰対策支援給付金の皆増や一部事務組合に対する負担金が増加することが見込まれるため、引き続き補助金等の必要性と効果の検証により抑制を図っていく。普通建設事業費のうち、新規整備分については、認定こども園整備の皆減により、住民一人当た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25,826</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減少したが、類似団体内平均値を上回っている。今後も、将来世代への負担の先送りが顕著とならないよう、公共施設等総合管理計画に基づき計画的に更新等を進めていく必要がある。公債費は、住民一人当た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53,843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R3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類似団体内平均値を下回っているが、認定こども園整備関連の償還開始による公債費の増や、今後も公共施設の更新等の財源として地方債発行が見込まれることから、世代間の公平性に留意しながら、引き続き既存事業の徹底的な見直しと事業の再構築により地方債の圧縮に努め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茨城県高萩市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26,866
26,644
193.55
14,229,006
13,407,442
757,039
7,445,827
12,833,702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31.9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254</xdr:rowOff>
    </xdr:from>
    <xdr:to>
      <xdr:col>24</xdr:col>
      <xdr:colOff>62865</xdr:colOff>
      <xdr:row>38</xdr:row>
      <xdr:rowOff>114554</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43754"/>
          <a:ext cx="127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118381</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33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114554</xdr:rowOff>
    </xdr:from>
    <xdr:to>
      <xdr:col>24</xdr:col>
      <xdr:colOff>152400</xdr:colOff>
      <xdr:row>38</xdr:row>
      <xdr:rowOff>114554</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29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118381</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18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254</xdr:rowOff>
    </xdr:from>
    <xdr:to>
      <xdr:col>24</xdr:col>
      <xdr:colOff>152400</xdr:colOff>
      <xdr:row>30</xdr:row>
      <xdr:rowOff>254</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43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77216</xdr:rowOff>
    </xdr:from>
    <xdr:to>
      <xdr:col>24</xdr:col>
      <xdr:colOff>63500</xdr:colOff>
      <xdr:row>33</xdr:row>
      <xdr:rowOff>160655</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5735066"/>
          <a:ext cx="838200" cy="83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52849</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535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74422</xdr:rowOff>
    </xdr:from>
    <xdr:to>
      <xdr:col>24</xdr:col>
      <xdr:colOff>114300</xdr:colOff>
      <xdr:row>36</xdr:row>
      <xdr:rowOff>4572</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7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77216</xdr:rowOff>
    </xdr:from>
    <xdr:to>
      <xdr:col>19</xdr:col>
      <xdr:colOff>177800</xdr:colOff>
      <xdr:row>33</xdr:row>
      <xdr:rowOff>105029</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5735066"/>
          <a:ext cx="889000" cy="27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62230</xdr:rowOff>
    </xdr:from>
    <xdr:to>
      <xdr:col>20</xdr:col>
      <xdr:colOff>38100</xdr:colOff>
      <xdr:row>35</xdr:row>
      <xdr:rowOff>163830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62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154957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15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134747</xdr:rowOff>
    </xdr:from>
    <xdr:to>
      <xdr:col>15</xdr:col>
      <xdr:colOff>50800</xdr:colOff>
      <xdr:row>33</xdr:row>
      <xdr:rowOff>105029</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621147"/>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95758</xdr:rowOff>
    </xdr:from>
    <xdr:to>
      <xdr:col>15</xdr:col>
      <xdr:colOff>101600</xdr:colOff>
      <xdr:row>36</xdr:row>
      <xdr:rowOff>25908</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9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17035</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189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134747</xdr:rowOff>
    </xdr:from>
    <xdr:to>
      <xdr:col>10</xdr:col>
      <xdr:colOff>114300</xdr:colOff>
      <xdr:row>32</xdr:row>
      <xdr:rowOff>144272</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621147"/>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37084</xdr:rowOff>
    </xdr:from>
    <xdr:to>
      <xdr:col>10</xdr:col>
      <xdr:colOff>165100</xdr:colOff>
      <xdr:row>35</xdr:row>
      <xdr:rowOff>138684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3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129811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130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46609</xdr:rowOff>
    </xdr:from>
    <xdr:to>
      <xdr:col>6</xdr:col>
      <xdr:colOff>38100</xdr:colOff>
      <xdr:row>35</xdr:row>
      <xdr:rowOff>148209</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47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139336</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140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109855</xdr:rowOff>
    </xdr:from>
    <xdr:to>
      <xdr:col>24</xdr:col>
      <xdr:colOff>114300</xdr:colOff>
      <xdr:row>34</xdr:row>
      <xdr:rowOff>40005</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76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132732</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619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26416</xdr:rowOff>
    </xdr:from>
    <xdr:to>
      <xdr:col>20</xdr:col>
      <xdr:colOff>38100</xdr:colOff>
      <xdr:row>33</xdr:row>
      <xdr:rowOff>128016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68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144543</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459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54229</xdr:rowOff>
    </xdr:from>
    <xdr:to>
      <xdr:col>15</xdr:col>
      <xdr:colOff>101600</xdr:colOff>
      <xdr:row>33</xdr:row>
      <xdr:rowOff>155829</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712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906</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487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83947</xdr:rowOff>
    </xdr:from>
    <xdr:to>
      <xdr:col>10</xdr:col>
      <xdr:colOff>165100</xdr:colOff>
      <xdr:row>33</xdr:row>
      <xdr:rowOff>14097</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570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30624</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345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93472</xdr:rowOff>
    </xdr:from>
    <xdr:to>
      <xdr:col>6</xdr:col>
      <xdr:colOff>38100</xdr:colOff>
      <xdr:row>33</xdr:row>
      <xdr:rowOff>23622</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57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40149</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355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59699</xdr:rowOff>
    </xdr:from>
    <xdr:to>
      <xdr:col>24</xdr:col>
      <xdr:colOff>62865</xdr:colOff>
      <xdr:row>57</xdr:row>
      <xdr:rowOff>126514</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632199"/>
          <a:ext cx="1270" cy="1266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130341</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902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126514</xdr:rowOff>
    </xdr:from>
    <xdr:to>
      <xdr:col>24</xdr:col>
      <xdr:colOff>152400</xdr:colOff>
      <xdr:row>57</xdr:row>
      <xdr:rowOff>126514</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899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6376</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407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317,498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59699</xdr:rowOff>
    </xdr:from>
    <xdr:to>
      <xdr:col>24</xdr:col>
      <xdr:colOff>152400</xdr:colOff>
      <xdr:row>50</xdr:row>
      <xdr:rowOff>59699</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632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6303</xdr:rowOff>
    </xdr:from>
    <xdr:to>
      <xdr:col>24</xdr:col>
      <xdr:colOff>63500</xdr:colOff>
      <xdr:row>57</xdr:row>
      <xdr:rowOff>22108</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9778953"/>
          <a:ext cx="838200" cy="15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27199</xdr:rowOff>
    </xdr:from>
    <xdr:ext cx="534377"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4569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4322</xdr:rowOff>
    </xdr:from>
    <xdr:to>
      <xdr:col>24</xdr:col>
      <xdr:colOff>114300</xdr:colOff>
      <xdr:row>56</xdr:row>
      <xdr:rowOff>105922</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605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41366</xdr:rowOff>
    </xdr:from>
    <xdr:to>
      <xdr:col>19</xdr:col>
      <xdr:colOff>177800</xdr:colOff>
      <xdr:row>57</xdr:row>
      <xdr:rowOff>6303</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2908300" y="9299666"/>
          <a:ext cx="889000" cy="479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21710</xdr:rowOff>
    </xdr:from>
    <xdr:to>
      <xdr:col>20</xdr:col>
      <xdr:colOff>38100</xdr:colOff>
      <xdr:row>56</xdr:row>
      <xdr:rowOff>123310</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62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139837</xdr:rowOff>
    </xdr:from>
    <xdr:ext cx="534377"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530111" y="9398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41366</xdr:rowOff>
    </xdr:from>
    <xdr:to>
      <xdr:col>15</xdr:col>
      <xdr:colOff>50800</xdr:colOff>
      <xdr:row>57</xdr:row>
      <xdr:rowOff>54153</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9299666"/>
          <a:ext cx="889000" cy="527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53</xdr:row>
      <xdr:rowOff>93024</xdr:rowOff>
    </xdr:from>
    <xdr:to>
      <xdr:col>15</xdr:col>
      <xdr:colOff>101600</xdr:colOff>
      <xdr:row>54</xdr:row>
      <xdr:rowOff>23174</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17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39701</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08795" y="8955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54153</xdr:rowOff>
    </xdr:from>
    <xdr:to>
      <xdr:col>10</xdr:col>
      <xdr:colOff>114300</xdr:colOff>
      <xdr:row>57</xdr:row>
      <xdr:rowOff>75244</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1130300" y="9826803"/>
          <a:ext cx="889000" cy="21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84511</xdr:rowOff>
    </xdr:from>
    <xdr:to>
      <xdr:col>10</xdr:col>
      <xdr:colOff>165100</xdr:colOff>
      <xdr:row>57</xdr:row>
      <xdr:rowOff>14661</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68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31188</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460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121919</xdr:rowOff>
    </xdr:from>
    <xdr:to>
      <xdr:col>6</xdr:col>
      <xdr:colOff>38100</xdr:colOff>
      <xdr:row>57</xdr:row>
      <xdr:rowOff>52069</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723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68596</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498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142758</xdr:rowOff>
    </xdr:from>
    <xdr:to>
      <xdr:col>24</xdr:col>
      <xdr:colOff>114300</xdr:colOff>
      <xdr:row>57</xdr:row>
      <xdr:rowOff>72908</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743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57685</xdr:rowOff>
    </xdr:from>
    <xdr:ext cx="534377"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658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126953</xdr:rowOff>
    </xdr:from>
    <xdr:to>
      <xdr:col>20</xdr:col>
      <xdr:colOff>38100</xdr:colOff>
      <xdr:row>57</xdr:row>
      <xdr:rowOff>57103</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728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48230</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530111" y="9820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162016</xdr:rowOff>
    </xdr:from>
    <xdr:to>
      <xdr:col>15</xdr:col>
      <xdr:colOff>101600</xdr:colOff>
      <xdr:row>54</xdr:row>
      <xdr:rowOff>92166</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248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83293</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08795" y="9341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3353</xdr:rowOff>
    </xdr:from>
    <xdr:to>
      <xdr:col>10</xdr:col>
      <xdr:colOff>165100</xdr:colOff>
      <xdr:row>57</xdr:row>
      <xdr:rowOff>104953</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776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96080</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868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24444</xdr:rowOff>
    </xdr:from>
    <xdr:to>
      <xdr:col>6</xdr:col>
      <xdr:colOff>38100</xdr:colOff>
      <xdr:row>57</xdr:row>
      <xdr:rowOff>126044</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797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117171</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889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91607</xdr:rowOff>
    </xdr:from>
    <xdr:to>
      <xdr:col>24</xdr:col>
      <xdr:colOff>62865</xdr:colOff>
      <xdr:row>78</xdr:row>
      <xdr:rowOff>142846</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093107"/>
          <a:ext cx="1270" cy="1422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146673</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519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142846</xdr:rowOff>
    </xdr:from>
    <xdr:to>
      <xdr:col>24</xdr:col>
      <xdr:colOff>152400</xdr:colOff>
      <xdr:row>78</xdr:row>
      <xdr:rowOff>142846</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515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38284</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868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262,418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91607</xdr:rowOff>
    </xdr:from>
    <xdr:to>
      <xdr:col>24</xdr:col>
      <xdr:colOff>152400</xdr:colOff>
      <xdr:row>70</xdr:row>
      <xdr:rowOff>91607</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093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161657</xdr:rowOff>
    </xdr:from>
    <xdr:to>
      <xdr:col>24</xdr:col>
      <xdr:colOff>63500</xdr:colOff>
      <xdr:row>76</xdr:row>
      <xdr:rowOff>106237</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3020407"/>
          <a:ext cx="838200" cy="116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14535</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8732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163108</xdr:rowOff>
    </xdr:from>
    <xdr:to>
      <xdr:col>24</xdr:col>
      <xdr:colOff>114300</xdr:colOff>
      <xdr:row>76</xdr:row>
      <xdr:rowOff>93258</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021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161657</xdr:rowOff>
    </xdr:from>
    <xdr:to>
      <xdr:col>19</xdr:col>
      <xdr:colOff>177800</xdr:colOff>
      <xdr:row>77</xdr:row>
      <xdr:rowOff>69693</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020407"/>
          <a:ext cx="889000" cy="250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61044</xdr:rowOff>
    </xdr:from>
    <xdr:to>
      <xdr:col>20</xdr:col>
      <xdr:colOff>38100</xdr:colOff>
      <xdr:row>75</xdr:row>
      <xdr:rowOff>162644</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91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7721</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695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161982</xdr:rowOff>
    </xdr:from>
    <xdr:to>
      <xdr:col>15</xdr:col>
      <xdr:colOff>50800</xdr:colOff>
      <xdr:row>77</xdr:row>
      <xdr:rowOff>69693</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2019300" y="13192182"/>
          <a:ext cx="889000" cy="79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160745</xdr:rowOff>
    </xdr:from>
    <xdr:to>
      <xdr:col>15</xdr:col>
      <xdr:colOff>101600</xdr:colOff>
      <xdr:row>77</xdr:row>
      <xdr:rowOff>90895</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19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107423</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966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161982</xdr:rowOff>
    </xdr:from>
    <xdr:to>
      <xdr:col>10</xdr:col>
      <xdr:colOff>114300</xdr:colOff>
      <xdr:row>78</xdr:row>
      <xdr:rowOff>21645</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192182"/>
          <a:ext cx="889000" cy="202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48177</xdr:rowOff>
    </xdr:from>
    <xdr:to>
      <xdr:col>10</xdr:col>
      <xdr:colOff>165100</xdr:colOff>
      <xdr:row>77</xdr:row>
      <xdr:rowOff>149777</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249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140904</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342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99578</xdr:rowOff>
    </xdr:from>
    <xdr:to>
      <xdr:col>6</xdr:col>
      <xdr:colOff>38100</xdr:colOff>
      <xdr:row>78</xdr:row>
      <xdr:rowOff>29728</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3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46255</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076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55437</xdr:rowOff>
    </xdr:from>
    <xdr:to>
      <xdr:col>24</xdr:col>
      <xdr:colOff>114300</xdr:colOff>
      <xdr:row>76</xdr:row>
      <xdr:rowOff>157037</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085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33864</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064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110857</xdr:rowOff>
    </xdr:from>
    <xdr:to>
      <xdr:col>20</xdr:col>
      <xdr:colOff>38100</xdr:colOff>
      <xdr:row>76</xdr:row>
      <xdr:rowOff>41007</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969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32134</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062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18893</xdr:rowOff>
    </xdr:from>
    <xdr:to>
      <xdr:col>15</xdr:col>
      <xdr:colOff>101600</xdr:colOff>
      <xdr:row>77</xdr:row>
      <xdr:rowOff>120493</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22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111620</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313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111182</xdr:rowOff>
    </xdr:from>
    <xdr:to>
      <xdr:col>10</xdr:col>
      <xdr:colOff>165100</xdr:colOff>
      <xdr:row>77</xdr:row>
      <xdr:rowOff>41332</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141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57860</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916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142295</xdr:rowOff>
    </xdr:from>
    <xdr:to>
      <xdr:col>6</xdr:col>
      <xdr:colOff>38100</xdr:colOff>
      <xdr:row>78</xdr:row>
      <xdr:rowOff>72445</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343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63572</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436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111528</xdr:rowOff>
    </xdr:from>
    <xdr:to>
      <xdr:col>24</xdr:col>
      <xdr:colOff>62865</xdr:colOff>
      <xdr:row>99</xdr:row>
      <xdr:rowOff>94132</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542028"/>
          <a:ext cx="1270" cy="15256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97959</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7071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94132</xdr:rowOff>
    </xdr:from>
    <xdr:to>
      <xdr:col>24</xdr:col>
      <xdr:colOff>152400</xdr:colOff>
      <xdr:row>99</xdr:row>
      <xdr:rowOff>94132</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7067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58205</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317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170,588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111528</xdr:rowOff>
    </xdr:from>
    <xdr:to>
      <xdr:col>24</xdr:col>
      <xdr:colOff>152400</xdr:colOff>
      <xdr:row>90</xdr:row>
      <xdr:rowOff>111528</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542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54792</xdr:rowOff>
    </xdr:from>
    <xdr:to>
      <xdr:col>24</xdr:col>
      <xdr:colOff>63500</xdr:colOff>
      <xdr:row>98</xdr:row>
      <xdr:rowOff>88156</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856892"/>
          <a:ext cx="838200" cy="33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111244</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5704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88367</xdr:rowOff>
    </xdr:from>
    <xdr:to>
      <xdr:col>24</xdr:col>
      <xdr:colOff>114300</xdr:colOff>
      <xdr:row>98</xdr:row>
      <xdr:rowOff>18517</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71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88156</xdr:rowOff>
    </xdr:from>
    <xdr:to>
      <xdr:col>19</xdr:col>
      <xdr:colOff>177800</xdr:colOff>
      <xdr:row>99</xdr:row>
      <xdr:rowOff>7373</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890256"/>
          <a:ext cx="889000" cy="90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109103</xdr:rowOff>
    </xdr:from>
    <xdr:to>
      <xdr:col>20</xdr:col>
      <xdr:colOff>38100</xdr:colOff>
      <xdr:row>98</xdr:row>
      <xdr:rowOff>39253</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739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55780</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51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7373</xdr:rowOff>
    </xdr:from>
    <xdr:to>
      <xdr:col>15</xdr:col>
      <xdr:colOff>50800</xdr:colOff>
      <xdr:row>99</xdr:row>
      <xdr:rowOff>55716</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6980923"/>
          <a:ext cx="889000" cy="48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21343</xdr:rowOff>
    </xdr:from>
    <xdr:to>
      <xdr:col>15</xdr:col>
      <xdr:colOff>101600</xdr:colOff>
      <xdr:row>98</xdr:row>
      <xdr:rowOff>122943</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823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139470</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598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55716</xdr:rowOff>
    </xdr:from>
    <xdr:to>
      <xdr:col>10</xdr:col>
      <xdr:colOff>114300</xdr:colOff>
      <xdr:row>99</xdr:row>
      <xdr:rowOff>95754</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130300" y="17029266"/>
          <a:ext cx="889000" cy="40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28507</xdr:rowOff>
    </xdr:from>
    <xdr:to>
      <xdr:col>10</xdr:col>
      <xdr:colOff>165100</xdr:colOff>
      <xdr:row>98</xdr:row>
      <xdr:rowOff>130107</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830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146634</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605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65866</xdr:rowOff>
    </xdr:from>
    <xdr:to>
      <xdr:col>6</xdr:col>
      <xdr:colOff>38100</xdr:colOff>
      <xdr:row>98</xdr:row>
      <xdr:rowOff>167466</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867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12543</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643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3992</xdr:rowOff>
    </xdr:from>
    <xdr:to>
      <xdr:col>24</xdr:col>
      <xdr:colOff>114300</xdr:colOff>
      <xdr:row>98</xdr:row>
      <xdr:rowOff>105592</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806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153869</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784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37356</xdr:rowOff>
    </xdr:from>
    <xdr:to>
      <xdr:col>20</xdr:col>
      <xdr:colOff>38100</xdr:colOff>
      <xdr:row>98</xdr:row>
      <xdr:rowOff>138956</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83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130083</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932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128023</xdr:rowOff>
    </xdr:from>
    <xdr:to>
      <xdr:col>15</xdr:col>
      <xdr:colOff>101600</xdr:colOff>
      <xdr:row>99</xdr:row>
      <xdr:rowOff>58173</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930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49300</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7022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4916</xdr:rowOff>
    </xdr:from>
    <xdr:to>
      <xdr:col>10</xdr:col>
      <xdr:colOff>165100</xdr:colOff>
      <xdr:row>99</xdr:row>
      <xdr:rowOff>106516</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978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97643</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7071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44954</xdr:rowOff>
    </xdr:from>
    <xdr:to>
      <xdr:col>6</xdr:col>
      <xdr:colOff>38100</xdr:colOff>
      <xdr:row>99</xdr:row>
      <xdr:rowOff>146554</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7018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137681</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7111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a16="http://schemas.microsoft.com/office/drawing/2014/main" id="{00000000-0008-0000-07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72426</xdr:rowOff>
    </xdr:from>
    <xdr:to>
      <xdr:col>54</xdr:col>
      <xdr:colOff>189865</xdr:colOff>
      <xdr:row>39</xdr:row>
      <xdr:rowOff>98878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10475595" y="5215926"/>
          <a:ext cx="1270" cy="1569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1" name="労働費最小値テキスト">
          <a:extLst>
            <a:ext uri="{FF2B5EF4-FFF2-40B4-BE49-F238E27FC236}">
              <a16:creationId xmlns:a16="http://schemas.microsoft.com/office/drawing/2014/main" id="{00000000-0008-0000-0700-000023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19103</xdr:rowOff>
    </xdr:from>
    <xdr:ext cx="469744" cy="259045"/>
    <xdr:sp macro="" textlink="">
      <xdr:nvSpPr>
        <xdr:cNvPr id="293" name="労働費最大値テキスト">
          <a:extLst>
            <a:ext uri="{FF2B5EF4-FFF2-40B4-BE49-F238E27FC236}">
              <a16:creationId xmlns:a16="http://schemas.microsoft.com/office/drawing/2014/main" id="{00000000-0008-0000-0700-000025010000}"/>
            </a:ext>
          </a:extLst>
        </xdr:cNvPr>
        <xdr:cNvSpPr txBox="1"/>
      </xdr:nvSpPr>
      <xdr:spPr>
        <a:xfrm>
          <a:off x="10528300" y="4991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72426</xdr:rowOff>
    </xdr:from>
    <xdr:to>
      <xdr:col>55</xdr:col>
      <xdr:colOff>88900</xdr:colOff>
      <xdr:row>30</xdr:row>
      <xdr:rowOff>72426</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10388600" y="5215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153743</xdr:rowOff>
    </xdr:from>
    <xdr:to>
      <xdr:col>55</xdr:col>
      <xdr:colOff>0</xdr:colOff>
      <xdr:row>38</xdr:row>
      <xdr:rowOff>156028</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9639300" y="6668843"/>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118308</xdr:rowOff>
    </xdr:from>
    <xdr:ext cx="378565" cy="259045"/>
    <xdr:sp macro="" textlink="">
      <xdr:nvSpPr>
        <xdr:cNvPr id="296" name="労働費平均値テキスト">
          <a:extLst>
            <a:ext uri="{FF2B5EF4-FFF2-40B4-BE49-F238E27FC236}">
              <a16:creationId xmlns:a16="http://schemas.microsoft.com/office/drawing/2014/main" id="{00000000-0008-0000-0700-000028010000}"/>
            </a:ext>
          </a:extLst>
        </xdr:cNvPr>
        <xdr:cNvSpPr txBox="1"/>
      </xdr:nvSpPr>
      <xdr:spPr>
        <a:xfrm>
          <a:off x="10528300" y="62905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95431</xdr:rowOff>
    </xdr:from>
    <xdr:to>
      <xdr:col>55</xdr:col>
      <xdr:colOff>50800</xdr:colOff>
      <xdr:row>38</xdr:row>
      <xdr:rowOff>25581</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10426700" y="643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156028</xdr:rowOff>
    </xdr:from>
    <xdr:to>
      <xdr:col>50</xdr:col>
      <xdr:colOff>114300</xdr:colOff>
      <xdr:row>38</xdr:row>
      <xdr:rowOff>157662</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8750300" y="6671128"/>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70612</xdr:rowOff>
    </xdr:from>
    <xdr:to>
      <xdr:col>50</xdr:col>
      <xdr:colOff>165100</xdr:colOff>
      <xdr:row>38</xdr:row>
      <xdr:rowOff>762</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9588500" y="641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17289</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50017" y="61894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157662</xdr:rowOff>
    </xdr:from>
    <xdr:to>
      <xdr:col>45</xdr:col>
      <xdr:colOff>177800</xdr:colOff>
      <xdr:row>38</xdr:row>
      <xdr:rowOff>159620</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7861300" y="6672762"/>
          <a:ext cx="889000" cy="1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36975</xdr:rowOff>
    </xdr:from>
    <xdr:to>
      <xdr:col>46</xdr:col>
      <xdr:colOff>38100</xdr:colOff>
      <xdr:row>37</xdr:row>
      <xdr:rowOff>138575</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8699500" y="6380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155102</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15428" y="6155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159620</xdr:rowOff>
    </xdr:from>
    <xdr:to>
      <xdr:col>41</xdr:col>
      <xdr:colOff>50800</xdr:colOff>
      <xdr:row>38</xdr:row>
      <xdr:rowOff>161254</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flipV="1">
          <a:off x="6972300" y="6674720"/>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55916</xdr:rowOff>
    </xdr:from>
    <xdr:to>
      <xdr:col>41</xdr:col>
      <xdr:colOff>101600</xdr:colOff>
      <xdr:row>37</xdr:row>
      <xdr:rowOff>157516</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7810500" y="639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2593</xdr:rowOff>
    </xdr:from>
    <xdr:ext cx="469744"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26428" y="6174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38608</xdr:rowOff>
    </xdr:from>
    <xdr:to>
      <xdr:col>36</xdr:col>
      <xdr:colOff>165100</xdr:colOff>
      <xdr:row>37</xdr:row>
      <xdr:rowOff>140208</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6921500" y="638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156735</xdr:rowOff>
    </xdr:from>
    <xdr:ext cx="469744"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37428" y="6157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102943</xdr:rowOff>
    </xdr:from>
    <xdr:to>
      <xdr:col>55</xdr:col>
      <xdr:colOff>50800</xdr:colOff>
      <xdr:row>39</xdr:row>
      <xdr:rowOff>33093</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10426700" y="661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17870</xdr:rowOff>
    </xdr:from>
    <xdr:ext cx="378565" cy="259045"/>
    <xdr:sp macro="" textlink="">
      <xdr:nvSpPr>
        <xdr:cNvPr id="315" name="労働費該当値テキスト">
          <a:extLst>
            <a:ext uri="{FF2B5EF4-FFF2-40B4-BE49-F238E27FC236}">
              <a16:creationId xmlns:a16="http://schemas.microsoft.com/office/drawing/2014/main" id="{00000000-0008-0000-0700-00003B010000}"/>
            </a:ext>
          </a:extLst>
        </xdr:cNvPr>
        <xdr:cNvSpPr txBox="1"/>
      </xdr:nvSpPr>
      <xdr:spPr>
        <a:xfrm>
          <a:off x="10528300" y="65329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105228</xdr:rowOff>
    </xdr:from>
    <xdr:to>
      <xdr:col>50</xdr:col>
      <xdr:colOff>165100</xdr:colOff>
      <xdr:row>39</xdr:row>
      <xdr:rowOff>35378</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9588500" y="6620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26505</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9450017" y="67130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106862</xdr:rowOff>
    </xdr:from>
    <xdr:to>
      <xdr:col>46</xdr:col>
      <xdr:colOff>38100</xdr:colOff>
      <xdr:row>39</xdr:row>
      <xdr:rowOff>37012</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8699500" y="6621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28139</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8561017" y="67146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108820</xdr:rowOff>
    </xdr:from>
    <xdr:to>
      <xdr:col>41</xdr:col>
      <xdr:colOff>101600</xdr:colOff>
      <xdr:row>39</xdr:row>
      <xdr:rowOff>38970</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7810500" y="6623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30097</xdr:rowOff>
    </xdr:from>
    <xdr:ext cx="378565"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7672017" y="67166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110454</xdr:rowOff>
    </xdr:from>
    <xdr:to>
      <xdr:col>36</xdr:col>
      <xdr:colOff>165100</xdr:colOff>
      <xdr:row>39</xdr:row>
      <xdr:rowOff>40604</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6921500" y="6625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31731</xdr:rowOff>
    </xdr:from>
    <xdr:ext cx="378565"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783017" y="67182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農林水産業費グラフ枠">
          <a:extLst>
            <a:ext uri="{FF2B5EF4-FFF2-40B4-BE49-F238E27FC236}">
              <a16:creationId xmlns:a16="http://schemas.microsoft.com/office/drawing/2014/main" id="{00000000-0008-0000-07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66529</xdr:rowOff>
    </xdr:from>
    <xdr:to>
      <xdr:col>54</xdr:col>
      <xdr:colOff>189865</xdr:colOff>
      <xdr:row>59</xdr:row>
      <xdr:rowOff>27210</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10475595" y="8810479"/>
          <a:ext cx="1270" cy="1332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31037</xdr:rowOff>
    </xdr:from>
    <xdr:ext cx="378565" cy="259045"/>
    <xdr:sp macro="" textlink="">
      <xdr:nvSpPr>
        <xdr:cNvPr id="348" name="農林水産業費最小値テキスト">
          <a:extLst>
            <a:ext uri="{FF2B5EF4-FFF2-40B4-BE49-F238E27FC236}">
              <a16:creationId xmlns:a16="http://schemas.microsoft.com/office/drawing/2014/main" id="{00000000-0008-0000-0700-00005C010000}"/>
            </a:ext>
          </a:extLst>
        </xdr:cNvPr>
        <xdr:cNvSpPr txBox="1"/>
      </xdr:nvSpPr>
      <xdr:spPr>
        <a:xfrm>
          <a:off x="10528300" y="101465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27210</xdr:rowOff>
    </xdr:from>
    <xdr:to>
      <xdr:col>55</xdr:col>
      <xdr:colOff>88900</xdr:colOff>
      <xdr:row>59</xdr:row>
      <xdr:rowOff>27210</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10388600" y="1014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13206</xdr:rowOff>
    </xdr:from>
    <xdr:ext cx="534377" cy="259045"/>
    <xdr:sp macro="" textlink="">
      <xdr:nvSpPr>
        <xdr:cNvPr id="350" name="農林水産業費最大値テキスト">
          <a:extLst>
            <a:ext uri="{FF2B5EF4-FFF2-40B4-BE49-F238E27FC236}">
              <a16:creationId xmlns:a16="http://schemas.microsoft.com/office/drawing/2014/main" id="{00000000-0008-0000-0700-00005E010000}"/>
            </a:ext>
          </a:extLst>
        </xdr:cNvPr>
        <xdr:cNvSpPr txBox="1"/>
      </xdr:nvSpPr>
      <xdr:spPr>
        <a:xfrm>
          <a:off x="10528300" y="8585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70,841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66529</xdr:rowOff>
    </xdr:from>
    <xdr:to>
      <xdr:col>55</xdr:col>
      <xdr:colOff>88900</xdr:colOff>
      <xdr:row>51</xdr:row>
      <xdr:rowOff>66529</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10388600" y="8810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144977</xdr:rowOff>
    </xdr:from>
    <xdr:to>
      <xdr:col>55</xdr:col>
      <xdr:colOff>0</xdr:colOff>
      <xdr:row>58</xdr:row>
      <xdr:rowOff>7379</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9639300" y="9917627"/>
          <a:ext cx="838200" cy="33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117321</xdr:rowOff>
    </xdr:from>
    <xdr:ext cx="534377" cy="259045"/>
    <xdr:sp macro="" textlink="">
      <xdr:nvSpPr>
        <xdr:cNvPr id="353" name="農林水産業費平均値テキスト">
          <a:extLst>
            <a:ext uri="{FF2B5EF4-FFF2-40B4-BE49-F238E27FC236}">
              <a16:creationId xmlns:a16="http://schemas.microsoft.com/office/drawing/2014/main" id="{00000000-0008-0000-0700-000061010000}"/>
            </a:ext>
          </a:extLst>
        </xdr:cNvPr>
        <xdr:cNvSpPr txBox="1"/>
      </xdr:nvSpPr>
      <xdr:spPr>
        <a:xfrm>
          <a:off x="10528300" y="95470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94444</xdr:rowOff>
    </xdr:from>
    <xdr:to>
      <xdr:col>55</xdr:col>
      <xdr:colOff>50800</xdr:colOff>
      <xdr:row>57</xdr:row>
      <xdr:rowOff>24594</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10426700" y="9695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2521</xdr:rowOff>
    </xdr:from>
    <xdr:to>
      <xdr:col>50</xdr:col>
      <xdr:colOff>114300</xdr:colOff>
      <xdr:row>58</xdr:row>
      <xdr:rowOff>7379</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8750300" y="9946621"/>
          <a:ext cx="889000" cy="4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113627</xdr:rowOff>
    </xdr:from>
    <xdr:to>
      <xdr:col>50</xdr:col>
      <xdr:colOff>165100</xdr:colOff>
      <xdr:row>57</xdr:row>
      <xdr:rowOff>43777</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9588500" y="9714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60304</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9372111" y="9490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2521</xdr:rowOff>
    </xdr:from>
    <xdr:to>
      <xdr:col>45</xdr:col>
      <xdr:colOff>177800</xdr:colOff>
      <xdr:row>58</xdr:row>
      <xdr:rowOff>3397</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7861300" y="9946621"/>
          <a:ext cx="889000" cy="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105149</xdr:rowOff>
    </xdr:from>
    <xdr:to>
      <xdr:col>46</xdr:col>
      <xdr:colOff>38100</xdr:colOff>
      <xdr:row>57</xdr:row>
      <xdr:rowOff>35299</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8699500" y="970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51826</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8483111" y="948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134289</xdr:rowOff>
    </xdr:from>
    <xdr:to>
      <xdr:col>41</xdr:col>
      <xdr:colOff>50800</xdr:colOff>
      <xdr:row>58</xdr:row>
      <xdr:rowOff>3397</xdr:rowOff>
    </xdr:to>
    <xdr:cxnSp macro="">
      <xdr:nvCxnSpPr>
        <xdr:cNvPr id="361" name="直線コネクタ 360">
          <a:extLst>
            <a:ext uri="{FF2B5EF4-FFF2-40B4-BE49-F238E27FC236}">
              <a16:creationId xmlns:a16="http://schemas.microsoft.com/office/drawing/2014/main" id="{00000000-0008-0000-0700-000069010000}"/>
            </a:ext>
          </a:extLst>
        </xdr:cNvPr>
        <xdr:cNvCxnSpPr/>
      </xdr:nvCxnSpPr>
      <xdr:spPr>
        <a:xfrm>
          <a:off x="6972300" y="9906939"/>
          <a:ext cx="889000" cy="40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96291</xdr:rowOff>
    </xdr:from>
    <xdr:to>
      <xdr:col>41</xdr:col>
      <xdr:colOff>101600</xdr:colOff>
      <xdr:row>57</xdr:row>
      <xdr:rowOff>26441</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7810500" y="9697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42968</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594111" y="9472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130734</xdr:rowOff>
    </xdr:from>
    <xdr:to>
      <xdr:col>36</xdr:col>
      <xdr:colOff>165100</xdr:colOff>
      <xdr:row>57</xdr:row>
      <xdr:rowOff>60884</xdr:rowOff>
    </xdr:to>
    <xdr:sp macro=""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6921500" y="9731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77411</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05111" y="9507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94177</xdr:rowOff>
    </xdr:from>
    <xdr:to>
      <xdr:col>55</xdr:col>
      <xdr:colOff>50800</xdr:colOff>
      <xdr:row>58</xdr:row>
      <xdr:rowOff>24327</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10426700" y="9866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72604</xdr:rowOff>
    </xdr:from>
    <xdr:ext cx="534377" cy="259045"/>
    <xdr:sp macro="" textlink="">
      <xdr:nvSpPr>
        <xdr:cNvPr id="372" name="農林水産業費該当値テキスト">
          <a:extLst>
            <a:ext uri="{FF2B5EF4-FFF2-40B4-BE49-F238E27FC236}">
              <a16:creationId xmlns:a16="http://schemas.microsoft.com/office/drawing/2014/main" id="{00000000-0008-0000-0700-000074010000}"/>
            </a:ext>
          </a:extLst>
        </xdr:cNvPr>
        <xdr:cNvSpPr txBox="1"/>
      </xdr:nvSpPr>
      <xdr:spPr>
        <a:xfrm>
          <a:off x="10528300" y="9845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128029</xdr:rowOff>
    </xdr:from>
    <xdr:to>
      <xdr:col>50</xdr:col>
      <xdr:colOff>165100</xdr:colOff>
      <xdr:row>58</xdr:row>
      <xdr:rowOff>58179</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9588500" y="9900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49306</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9372111" y="9993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123171</xdr:rowOff>
    </xdr:from>
    <xdr:to>
      <xdr:col>46</xdr:col>
      <xdr:colOff>38100</xdr:colOff>
      <xdr:row>58</xdr:row>
      <xdr:rowOff>53321</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8699500" y="9895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44448</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8483111" y="9988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124047</xdr:rowOff>
    </xdr:from>
    <xdr:to>
      <xdr:col>41</xdr:col>
      <xdr:colOff>101600</xdr:colOff>
      <xdr:row>58</xdr:row>
      <xdr:rowOff>54197</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7810500" y="9896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45324</xdr:rowOff>
    </xdr:from>
    <xdr:ext cx="534377"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7594111" y="9989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83489</xdr:rowOff>
    </xdr:from>
    <xdr:to>
      <xdr:col>36</xdr:col>
      <xdr:colOff>165100</xdr:colOff>
      <xdr:row>58</xdr:row>
      <xdr:rowOff>13639</xdr:rowOff>
    </xdr:to>
    <xdr:sp macro="" textlink="">
      <xdr:nvSpPr>
        <xdr:cNvPr id="379" name="楕円 378">
          <a:extLst>
            <a:ext uri="{FF2B5EF4-FFF2-40B4-BE49-F238E27FC236}">
              <a16:creationId xmlns:a16="http://schemas.microsoft.com/office/drawing/2014/main" id="{00000000-0008-0000-0700-00007B010000}"/>
            </a:ext>
          </a:extLst>
        </xdr:cNvPr>
        <xdr:cNvSpPr/>
      </xdr:nvSpPr>
      <xdr:spPr>
        <a:xfrm>
          <a:off x="6921500" y="985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4766</xdr:rowOff>
    </xdr:from>
    <xdr:ext cx="534377"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705111" y="9948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a:extLst>
            <a:ext uri="{FF2B5EF4-FFF2-40B4-BE49-F238E27FC236}">
              <a16:creationId xmlns:a16="http://schemas.microsoft.com/office/drawing/2014/main" id="{00000000-0008-0000-07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26040</xdr:rowOff>
    </xdr:from>
    <xdr:to>
      <xdr:col>54</xdr:col>
      <xdr:colOff>189865</xdr:colOff>
      <xdr:row>78</xdr:row>
      <xdr:rowOff>100564</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10475595" y="12027540"/>
          <a:ext cx="1270" cy="1446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104391</xdr:rowOff>
    </xdr:from>
    <xdr:ext cx="469744" cy="259045"/>
    <xdr:sp macro="" textlink="">
      <xdr:nvSpPr>
        <xdr:cNvPr id="403" name="商工費最小値テキスト">
          <a:extLst>
            <a:ext uri="{FF2B5EF4-FFF2-40B4-BE49-F238E27FC236}">
              <a16:creationId xmlns:a16="http://schemas.microsoft.com/office/drawing/2014/main" id="{00000000-0008-0000-0700-000093010000}"/>
            </a:ext>
          </a:extLst>
        </xdr:cNvPr>
        <xdr:cNvSpPr txBox="1"/>
      </xdr:nvSpPr>
      <xdr:spPr>
        <a:xfrm>
          <a:off x="10528300" y="13477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100564</xdr:rowOff>
    </xdr:from>
    <xdr:to>
      <xdr:col>55</xdr:col>
      <xdr:colOff>88900</xdr:colOff>
      <xdr:row>78</xdr:row>
      <xdr:rowOff>100564</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3473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144167</xdr:rowOff>
    </xdr:from>
    <xdr:ext cx="534377" cy="259045"/>
    <xdr:sp macro="" textlink="">
      <xdr:nvSpPr>
        <xdr:cNvPr id="405" name="商工費最大値テキスト">
          <a:extLst>
            <a:ext uri="{FF2B5EF4-FFF2-40B4-BE49-F238E27FC236}">
              <a16:creationId xmlns:a16="http://schemas.microsoft.com/office/drawing/2014/main" id="{00000000-0008-0000-0700-000095010000}"/>
            </a:ext>
          </a:extLst>
        </xdr:cNvPr>
        <xdr:cNvSpPr txBox="1"/>
      </xdr:nvSpPr>
      <xdr:spPr>
        <a:xfrm>
          <a:off x="10528300" y="11802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64,972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26040</xdr:rowOff>
    </xdr:from>
    <xdr:to>
      <xdr:col>55</xdr:col>
      <xdr:colOff>88900</xdr:colOff>
      <xdr:row>70</xdr:row>
      <xdr:rowOff>26040</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2027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118211</xdr:rowOff>
    </xdr:from>
    <xdr:to>
      <xdr:col>55</xdr:col>
      <xdr:colOff>0</xdr:colOff>
      <xdr:row>77</xdr:row>
      <xdr:rowOff>149850</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9639300" y="13319861"/>
          <a:ext cx="838200" cy="31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116555</xdr:rowOff>
    </xdr:from>
    <xdr:ext cx="534377" cy="259045"/>
    <xdr:sp macro="" textlink="">
      <xdr:nvSpPr>
        <xdr:cNvPr id="408" name="商工費平均値テキスト">
          <a:extLst>
            <a:ext uri="{FF2B5EF4-FFF2-40B4-BE49-F238E27FC236}">
              <a16:creationId xmlns:a16="http://schemas.microsoft.com/office/drawing/2014/main" id="{00000000-0008-0000-0700-000098010000}"/>
            </a:ext>
          </a:extLst>
        </xdr:cNvPr>
        <xdr:cNvSpPr txBox="1"/>
      </xdr:nvSpPr>
      <xdr:spPr>
        <a:xfrm>
          <a:off x="10528300" y="12803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93678</xdr:rowOff>
    </xdr:from>
    <xdr:to>
      <xdr:col>55</xdr:col>
      <xdr:colOff>50800</xdr:colOff>
      <xdr:row>76</xdr:row>
      <xdr:rowOff>23828</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10426700" y="12952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98140</xdr:rowOff>
    </xdr:from>
    <xdr:to>
      <xdr:col>50</xdr:col>
      <xdr:colOff>114300</xdr:colOff>
      <xdr:row>77</xdr:row>
      <xdr:rowOff>149850</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8750300" y="13299790"/>
          <a:ext cx="889000" cy="51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98433</xdr:rowOff>
    </xdr:from>
    <xdr:to>
      <xdr:col>50</xdr:col>
      <xdr:colOff>165100</xdr:colOff>
      <xdr:row>76</xdr:row>
      <xdr:rowOff>28583</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9588500" y="12957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45110</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9372111" y="12732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98140</xdr:rowOff>
    </xdr:from>
    <xdr:to>
      <xdr:col>45</xdr:col>
      <xdr:colOff>177800</xdr:colOff>
      <xdr:row>77</xdr:row>
      <xdr:rowOff>170745</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7861300" y="13299790"/>
          <a:ext cx="889000" cy="72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80328</xdr:rowOff>
    </xdr:from>
    <xdr:to>
      <xdr:col>46</xdr:col>
      <xdr:colOff>38100</xdr:colOff>
      <xdr:row>76</xdr:row>
      <xdr:rowOff>10477</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8699500" y="1293907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27005</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8483111" y="12714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170745</xdr:rowOff>
    </xdr:from>
    <xdr:to>
      <xdr:col>41</xdr:col>
      <xdr:colOff>50800</xdr:colOff>
      <xdr:row>78</xdr:row>
      <xdr:rowOff>5124</xdr:rowOff>
    </xdr:to>
    <xdr:cxnSp macro="">
      <xdr:nvCxnSpPr>
        <xdr:cNvPr id="416" name="直線コネクタ 415">
          <a:extLst>
            <a:ext uri="{FF2B5EF4-FFF2-40B4-BE49-F238E27FC236}">
              <a16:creationId xmlns:a16="http://schemas.microsoft.com/office/drawing/2014/main" id="{00000000-0008-0000-0700-0000A0010000}"/>
            </a:ext>
          </a:extLst>
        </xdr:cNvPr>
        <xdr:cNvCxnSpPr/>
      </xdr:nvCxnSpPr>
      <xdr:spPr>
        <a:xfrm flipV="1">
          <a:off x="6972300" y="13372395"/>
          <a:ext cx="889000" cy="5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90363</xdr:rowOff>
    </xdr:from>
    <xdr:to>
      <xdr:col>41</xdr:col>
      <xdr:colOff>101600</xdr:colOff>
      <xdr:row>77</xdr:row>
      <xdr:rowOff>20513</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7810500" y="1312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37040</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594111" y="1289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112195</xdr:rowOff>
    </xdr:from>
    <xdr:to>
      <xdr:col>36</xdr:col>
      <xdr:colOff>165100</xdr:colOff>
      <xdr:row>77</xdr:row>
      <xdr:rowOff>42345</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6921500" y="1314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58872</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05111" y="12917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67411</xdr:rowOff>
    </xdr:from>
    <xdr:to>
      <xdr:col>55</xdr:col>
      <xdr:colOff>50800</xdr:colOff>
      <xdr:row>77</xdr:row>
      <xdr:rowOff>169011</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10426700" y="1326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45838</xdr:rowOff>
    </xdr:from>
    <xdr:ext cx="469744" cy="259045"/>
    <xdr:sp macro="" textlink="">
      <xdr:nvSpPr>
        <xdr:cNvPr id="427" name="商工費該当値テキスト">
          <a:extLst>
            <a:ext uri="{FF2B5EF4-FFF2-40B4-BE49-F238E27FC236}">
              <a16:creationId xmlns:a16="http://schemas.microsoft.com/office/drawing/2014/main" id="{00000000-0008-0000-0700-0000AB010000}"/>
            </a:ext>
          </a:extLst>
        </xdr:cNvPr>
        <xdr:cNvSpPr txBox="1"/>
      </xdr:nvSpPr>
      <xdr:spPr>
        <a:xfrm>
          <a:off x="10528300" y="13247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99050</xdr:rowOff>
    </xdr:from>
    <xdr:to>
      <xdr:col>50</xdr:col>
      <xdr:colOff>165100</xdr:colOff>
      <xdr:row>78</xdr:row>
      <xdr:rowOff>29200</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9588500" y="1330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20327</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9404428" y="1339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47340</xdr:rowOff>
    </xdr:from>
    <xdr:to>
      <xdr:col>46</xdr:col>
      <xdr:colOff>38100</xdr:colOff>
      <xdr:row>77</xdr:row>
      <xdr:rowOff>148940</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8699500" y="1324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140067</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8515428" y="13341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119945</xdr:rowOff>
    </xdr:from>
    <xdr:to>
      <xdr:col>41</xdr:col>
      <xdr:colOff>101600</xdr:colOff>
      <xdr:row>78</xdr:row>
      <xdr:rowOff>50095</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7810500" y="13321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41222</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7626428" y="13414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125774</xdr:rowOff>
    </xdr:from>
    <xdr:to>
      <xdr:col>36</xdr:col>
      <xdr:colOff>165100</xdr:colOff>
      <xdr:row>78</xdr:row>
      <xdr:rowOff>55924</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6921500" y="1332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47051</xdr:rowOff>
    </xdr:from>
    <xdr:ext cx="469744"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737428" y="13420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13551</xdr:rowOff>
    </xdr:from>
    <xdr:to>
      <xdr:col>54</xdr:col>
      <xdr:colOff>189865</xdr:colOff>
      <xdr:row>99</xdr:row>
      <xdr:rowOff>55068</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444051"/>
          <a:ext cx="1270" cy="1584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58895</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703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55068</xdr:rowOff>
    </xdr:from>
    <xdr:to>
      <xdr:col>55</xdr:col>
      <xdr:colOff>88900</xdr:colOff>
      <xdr:row>99</xdr:row>
      <xdr:rowOff>55068</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702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131678</xdr:rowOff>
    </xdr:from>
    <xdr:ext cx="599010"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219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153,933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13551</xdr:rowOff>
    </xdr:from>
    <xdr:to>
      <xdr:col>55</xdr:col>
      <xdr:colOff>88900</xdr:colOff>
      <xdr:row>90</xdr:row>
      <xdr:rowOff>13551</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444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11937</xdr:rowOff>
    </xdr:from>
    <xdr:to>
      <xdr:col>55</xdr:col>
      <xdr:colOff>0</xdr:colOff>
      <xdr:row>98</xdr:row>
      <xdr:rowOff>28739</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9639300" y="16642587"/>
          <a:ext cx="838200" cy="188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150728</xdr:rowOff>
    </xdr:from>
    <xdr:ext cx="534377"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4384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127851</xdr:rowOff>
    </xdr:from>
    <xdr:to>
      <xdr:col>55</xdr:col>
      <xdr:colOff>50800</xdr:colOff>
      <xdr:row>97</xdr:row>
      <xdr:rowOff>58001</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58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135903</xdr:rowOff>
    </xdr:from>
    <xdr:to>
      <xdr:col>50</xdr:col>
      <xdr:colOff>114300</xdr:colOff>
      <xdr:row>98</xdr:row>
      <xdr:rowOff>28739</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8750300" y="16766553"/>
          <a:ext cx="889000" cy="64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129984</xdr:rowOff>
    </xdr:from>
    <xdr:to>
      <xdr:col>50</xdr:col>
      <xdr:colOff>165100</xdr:colOff>
      <xdr:row>97</xdr:row>
      <xdr:rowOff>60134</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58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76661</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72111" y="16364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135903</xdr:rowOff>
    </xdr:from>
    <xdr:to>
      <xdr:col>45</xdr:col>
      <xdr:colOff>177800</xdr:colOff>
      <xdr:row>98</xdr:row>
      <xdr:rowOff>100761</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7861300" y="16766553"/>
          <a:ext cx="889000" cy="136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117602</xdr:rowOff>
    </xdr:from>
    <xdr:to>
      <xdr:col>46</xdr:col>
      <xdr:colOff>38100</xdr:colOff>
      <xdr:row>97</xdr:row>
      <xdr:rowOff>47752</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576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64279</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83111" y="16352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39790</xdr:rowOff>
    </xdr:from>
    <xdr:to>
      <xdr:col>41</xdr:col>
      <xdr:colOff>50800</xdr:colOff>
      <xdr:row>98</xdr:row>
      <xdr:rowOff>100761</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a:off x="6972300" y="16841890"/>
          <a:ext cx="889000" cy="60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62052</xdr:rowOff>
    </xdr:from>
    <xdr:to>
      <xdr:col>41</xdr:col>
      <xdr:colOff>101600</xdr:colOff>
      <xdr:row>97</xdr:row>
      <xdr:rowOff>163652</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692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8729</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94111" y="16467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27432</xdr:rowOff>
    </xdr:from>
    <xdr:to>
      <xdr:col>36</xdr:col>
      <xdr:colOff>165100</xdr:colOff>
      <xdr:row>97</xdr:row>
      <xdr:rowOff>129032</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65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145559</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05111" y="16433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132587</xdr:rowOff>
    </xdr:from>
    <xdr:to>
      <xdr:col>55</xdr:col>
      <xdr:colOff>50800</xdr:colOff>
      <xdr:row>97</xdr:row>
      <xdr:rowOff>62737</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6591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111014</xdr:rowOff>
    </xdr:from>
    <xdr:ext cx="534377"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657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149389</xdr:rowOff>
    </xdr:from>
    <xdr:to>
      <xdr:col>50</xdr:col>
      <xdr:colOff>165100</xdr:colOff>
      <xdr:row>98</xdr:row>
      <xdr:rowOff>79539</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78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70666</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72111" y="16872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85103</xdr:rowOff>
    </xdr:from>
    <xdr:to>
      <xdr:col>46</xdr:col>
      <xdr:colOff>38100</xdr:colOff>
      <xdr:row>98</xdr:row>
      <xdr:rowOff>15253</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715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6380</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83111" y="16808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49961</xdr:rowOff>
    </xdr:from>
    <xdr:to>
      <xdr:col>41</xdr:col>
      <xdr:colOff>101600</xdr:colOff>
      <xdr:row>98</xdr:row>
      <xdr:rowOff>151561</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6852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142688</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94111" y="16944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160440</xdr:rowOff>
    </xdr:from>
    <xdr:to>
      <xdr:col>36</xdr:col>
      <xdr:colOff>165100</xdr:colOff>
      <xdr:row>98</xdr:row>
      <xdr:rowOff>90590</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6791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81717</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705111" y="16883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a:extLst>
            <a:ext uri="{FF2B5EF4-FFF2-40B4-BE49-F238E27FC236}">
              <a16:creationId xmlns:a16="http://schemas.microsoft.com/office/drawing/2014/main" id="{00000000-0008-0000-07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38430</xdr:rowOff>
    </xdr:from>
    <xdr:to>
      <xdr:col>85</xdr:col>
      <xdr:colOff>126364</xdr:colOff>
      <xdr:row>39</xdr:row>
      <xdr:rowOff>32334</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6317595" y="5181930"/>
          <a:ext cx="1269" cy="1536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36161</xdr:rowOff>
    </xdr:from>
    <xdr:ext cx="534377" cy="259045"/>
    <xdr:sp macro="" textlink="">
      <xdr:nvSpPr>
        <xdr:cNvPr id="519" name="消防費最小値テキスト">
          <a:extLst>
            <a:ext uri="{FF2B5EF4-FFF2-40B4-BE49-F238E27FC236}">
              <a16:creationId xmlns:a16="http://schemas.microsoft.com/office/drawing/2014/main" id="{00000000-0008-0000-0700-000007020000}"/>
            </a:ext>
          </a:extLst>
        </xdr:cNvPr>
        <xdr:cNvSpPr txBox="1"/>
      </xdr:nvSpPr>
      <xdr:spPr>
        <a:xfrm>
          <a:off x="16370300" y="6722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32334</xdr:rowOff>
    </xdr:from>
    <xdr:to>
      <xdr:col>86</xdr:col>
      <xdr:colOff>25400</xdr:colOff>
      <xdr:row>39</xdr:row>
      <xdr:rowOff>32334</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6718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156557</xdr:rowOff>
    </xdr:from>
    <xdr:ext cx="534377" cy="259045"/>
    <xdr:sp macro="" textlink="">
      <xdr:nvSpPr>
        <xdr:cNvPr id="521" name="消防費最大値テキスト">
          <a:extLst>
            <a:ext uri="{FF2B5EF4-FFF2-40B4-BE49-F238E27FC236}">
              <a16:creationId xmlns:a16="http://schemas.microsoft.com/office/drawing/2014/main" id="{00000000-0008-0000-0700-000009020000}"/>
            </a:ext>
          </a:extLst>
        </xdr:cNvPr>
        <xdr:cNvSpPr txBox="1"/>
      </xdr:nvSpPr>
      <xdr:spPr>
        <a:xfrm>
          <a:off x="16370300" y="4957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50,658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38430</xdr:rowOff>
    </xdr:from>
    <xdr:to>
      <xdr:col>86</xdr:col>
      <xdr:colOff>25400</xdr:colOff>
      <xdr:row>30</xdr:row>
      <xdr:rowOff>38430</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6230600" y="5181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97523</xdr:rowOff>
    </xdr:from>
    <xdr:to>
      <xdr:col>85</xdr:col>
      <xdr:colOff>127000</xdr:colOff>
      <xdr:row>35</xdr:row>
      <xdr:rowOff>104077</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5481300" y="6098273"/>
          <a:ext cx="838200" cy="6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48239</xdr:rowOff>
    </xdr:from>
    <xdr:ext cx="534377" cy="259045"/>
    <xdr:sp macro="" textlink="">
      <xdr:nvSpPr>
        <xdr:cNvPr id="524" name="消防費平均値テキスト">
          <a:extLst>
            <a:ext uri="{FF2B5EF4-FFF2-40B4-BE49-F238E27FC236}">
              <a16:creationId xmlns:a16="http://schemas.microsoft.com/office/drawing/2014/main" id="{00000000-0008-0000-0700-00000C020000}"/>
            </a:ext>
          </a:extLst>
        </xdr:cNvPr>
        <xdr:cNvSpPr txBox="1"/>
      </xdr:nvSpPr>
      <xdr:spPr>
        <a:xfrm>
          <a:off x="16370300" y="62204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69812</xdr:rowOff>
    </xdr:from>
    <xdr:to>
      <xdr:col>85</xdr:col>
      <xdr:colOff>177800</xdr:colOff>
      <xdr:row>36</xdr:row>
      <xdr:rowOff>171412</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6268700" y="6242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130556</xdr:rowOff>
    </xdr:from>
    <xdr:to>
      <xdr:col>81</xdr:col>
      <xdr:colOff>50800</xdr:colOff>
      <xdr:row>35</xdr:row>
      <xdr:rowOff>104077</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4592300" y="5959856"/>
          <a:ext cx="889000" cy="144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70764</xdr:rowOff>
    </xdr:from>
    <xdr:to>
      <xdr:col>81</xdr:col>
      <xdr:colOff>101600</xdr:colOff>
      <xdr:row>37</xdr:row>
      <xdr:rowOff>914</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5430500" y="624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163491</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14111" y="6335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130556</xdr:rowOff>
    </xdr:from>
    <xdr:to>
      <xdr:col>76</xdr:col>
      <xdr:colOff>114300</xdr:colOff>
      <xdr:row>35</xdr:row>
      <xdr:rowOff>151740</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3703300" y="5959856"/>
          <a:ext cx="889000" cy="192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38341</xdr:rowOff>
    </xdr:from>
    <xdr:to>
      <xdr:col>76</xdr:col>
      <xdr:colOff>165100</xdr:colOff>
      <xdr:row>36</xdr:row>
      <xdr:rowOff>139941</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4541500" y="6210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131068</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325111" y="630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151740</xdr:rowOff>
    </xdr:from>
    <xdr:to>
      <xdr:col>71</xdr:col>
      <xdr:colOff>177800</xdr:colOff>
      <xdr:row>36</xdr:row>
      <xdr:rowOff>13056</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flipV="1">
          <a:off x="12814300" y="6152490"/>
          <a:ext cx="889000" cy="32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93091</xdr:rowOff>
    </xdr:from>
    <xdr:to>
      <xdr:col>72</xdr:col>
      <xdr:colOff>38100</xdr:colOff>
      <xdr:row>37</xdr:row>
      <xdr:rowOff>23241</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3652500" y="6265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14368</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436111" y="6358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145631</xdr:rowOff>
    </xdr:from>
    <xdr:to>
      <xdr:col>67</xdr:col>
      <xdr:colOff>101600</xdr:colOff>
      <xdr:row>37</xdr:row>
      <xdr:rowOff>75781</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2763500" y="6317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66908</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547111" y="6410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46723</xdr:rowOff>
    </xdr:from>
    <xdr:to>
      <xdr:col>85</xdr:col>
      <xdr:colOff>177800</xdr:colOff>
      <xdr:row>35</xdr:row>
      <xdr:rowOff>148323</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6268700" y="6047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69600</xdr:rowOff>
    </xdr:from>
    <xdr:ext cx="534377" cy="259045"/>
    <xdr:sp macro="" textlink="">
      <xdr:nvSpPr>
        <xdr:cNvPr id="543" name="消防費該当値テキスト">
          <a:extLst>
            <a:ext uri="{FF2B5EF4-FFF2-40B4-BE49-F238E27FC236}">
              <a16:creationId xmlns:a16="http://schemas.microsoft.com/office/drawing/2014/main" id="{00000000-0008-0000-0700-00001F020000}"/>
            </a:ext>
          </a:extLst>
        </xdr:cNvPr>
        <xdr:cNvSpPr txBox="1"/>
      </xdr:nvSpPr>
      <xdr:spPr>
        <a:xfrm>
          <a:off x="16370300" y="5898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53277</xdr:rowOff>
    </xdr:from>
    <xdr:to>
      <xdr:col>81</xdr:col>
      <xdr:colOff>101600</xdr:colOff>
      <xdr:row>35</xdr:row>
      <xdr:rowOff>154877</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5430500" y="6054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171404</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5214111" y="5829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79756</xdr:rowOff>
    </xdr:from>
    <xdr:to>
      <xdr:col>76</xdr:col>
      <xdr:colOff>165100</xdr:colOff>
      <xdr:row>35</xdr:row>
      <xdr:rowOff>9906</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4541500" y="5909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26433</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4325111" y="5684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100940</xdr:rowOff>
    </xdr:from>
    <xdr:to>
      <xdr:col>72</xdr:col>
      <xdr:colOff>38100</xdr:colOff>
      <xdr:row>36</xdr:row>
      <xdr:rowOff>31090</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3652500" y="6101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47617</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3436111" y="5876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133706</xdr:rowOff>
    </xdr:from>
    <xdr:to>
      <xdr:col>67</xdr:col>
      <xdr:colOff>101600</xdr:colOff>
      <xdr:row>36</xdr:row>
      <xdr:rowOff>63856</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2763500" y="613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80383</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547111" y="590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a:extLst>
            <a:ext uri="{FF2B5EF4-FFF2-40B4-BE49-F238E27FC236}">
              <a16:creationId xmlns:a16="http://schemas.microsoft.com/office/drawing/2014/main" id="{00000000-0008-0000-07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59804</xdr:rowOff>
    </xdr:from>
    <xdr:to>
      <xdr:col>85</xdr:col>
      <xdr:colOff>126364</xdr:colOff>
      <xdr:row>58</xdr:row>
      <xdr:rowOff>135966</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6317595" y="8632304"/>
          <a:ext cx="1269" cy="14477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139793</xdr:rowOff>
    </xdr:from>
    <xdr:ext cx="534377" cy="259045"/>
    <xdr:sp macro="" textlink="">
      <xdr:nvSpPr>
        <xdr:cNvPr id="577" name="教育費最小値テキスト">
          <a:extLst>
            <a:ext uri="{FF2B5EF4-FFF2-40B4-BE49-F238E27FC236}">
              <a16:creationId xmlns:a16="http://schemas.microsoft.com/office/drawing/2014/main" id="{00000000-0008-0000-0700-000041020000}"/>
            </a:ext>
          </a:extLst>
        </xdr:cNvPr>
        <xdr:cNvSpPr txBox="1"/>
      </xdr:nvSpPr>
      <xdr:spPr>
        <a:xfrm>
          <a:off x="16370300" y="1008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135966</xdr:rowOff>
    </xdr:from>
    <xdr:to>
      <xdr:col>86</xdr:col>
      <xdr:colOff>25400</xdr:colOff>
      <xdr:row>58</xdr:row>
      <xdr:rowOff>135966</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10080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6481</xdr:rowOff>
    </xdr:from>
    <xdr:ext cx="599010" cy="259045"/>
    <xdr:sp macro="" textlink="">
      <xdr:nvSpPr>
        <xdr:cNvPr id="579" name="教育費最大値テキスト">
          <a:extLst>
            <a:ext uri="{FF2B5EF4-FFF2-40B4-BE49-F238E27FC236}">
              <a16:creationId xmlns:a16="http://schemas.microsoft.com/office/drawing/2014/main" id="{00000000-0008-0000-0700-000043020000}"/>
            </a:ext>
          </a:extLst>
        </xdr:cNvPr>
        <xdr:cNvSpPr txBox="1"/>
      </xdr:nvSpPr>
      <xdr:spPr>
        <a:xfrm>
          <a:off x="16370300" y="8407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150,291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59804</xdr:rowOff>
    </xdr:from>
    <xdr:to>
      <xdr:col>86</xdr:col>
      <xdr:colOff>25400</xdr:colOff>
      <xdr:row>50</xdr:row>
      <xdr:rowOff>59804</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8632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125794</xdr:rowOff>
    </xdr:from>
    <xdr:to>
      <xdr:col>85</xdr:col>
      <xdr:colOff>127000</xdr:colOff>
      <xdr:row>57</xdr:row>
      <xdr:rowOff>101918</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5481300" y="9555544"/>
          <a:ext cx="838200" cy="319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150144</xdr:rowOff>
    </xdr:from>
    <xdr:ext cx="534377" cy="259045"/>
    <xdr:sp macro="" textlink="">
      <xdr:nvSpPr>
        <xdr:cNvPr id="582" name="教育費平均値テキスト">
          <a:extLst>
            <a:ext uri="{FF2B5EF4-FFF2-40B4-BE49-F238E27FC236}">
              <a16:creationId xmlns:a16="http://schemas.microsoft.com/office/drawing/2014/main" id="{00000000-0008-0000-0700-000046020000}"/>
            </a:ext>
          </a:extLst>
        </xdr:cNvPr>
        <xdr:cNvSpPr txBox="1"/>
      </xdr:nvSpPr>
      <xdr:spPr>
        <a:xfrm>
          <a:off x="16370300" y="95798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127267</xdr:rowOff>
    </xdr:from>
    <xdr:to>
      <xdr:col>85</xdr:col>
      <xdr:colOff>177800</xdr:colOff>
      <xdr:row>57</xdr:row>
      <xdr:rowOff>57417</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6268700" y="9728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125794</xdr:rowOff>
    </xdr:from>
    <xdr:to>
      <xdr:col>81</xdr:col>
      <xdr:colOff>50800</xdr:colOff>
      <xdr:row>57</xdr:row>
      <xdr:rowOff>87592</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4592300" y="9555544"/>
          <a:ext cx="889000" cy="304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122606</xdr:rowOff>
    </xdr:from>
    <xdr:to>
      <xdr:col>81</xdr:col>
      <xdr:colOff>101600</xdr:colOff>
      <xdr:row>57</xdr:row>
      <xdr:rowOff>52756</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5430500" y="972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43883</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14111" y="9816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87592</xdr:rowOff>
    </xdr:from>
    <xdr:to>
      <xdr:col>76</xdr:col>
      <xdr:colOff>114300</xdr:colOff>
      <xdr:row>58</xdr:row>
      <xdr:rowOff>2489</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3703300" y="9860242"/>
          <a:ext cx="889000" cy="86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103987</xdr:rowOff>
    </xdr:from>
    <xdr:to>
      <xdr:col>76</xdr:col>
      <xdr:colOff>165100</xdr:colOff>
      <xdr:row>57</xdr:row>
      <xdr:rowOff>34137</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4541500" y="9705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50664</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325111" y="9480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2489</xdr:rowOff>
    </xdr:from>
    <xdr:to>
      <xdr:col>71</xdr:col>
      <xdr:colOff>177800</xdr:colOff>
      <xdr:row>58</xdr:row>
      <xdr:rowOff>31141</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flipV="1">
          <a:off x="12814300" y="9946589"/>
          <a:ext cx="889000" cy="28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162268</xdr:rowOff>
    </xdr:from>
    <xdr:to>
      <xdr:col>72</xdr:col>
      <xdr:colOff>38100</xdr:colOff>
      <xdr:row>57</xdr:row>
      <xdr:rowOff>92418</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3652500" y="9763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108945</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6111" y="9538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48628</xdr:rowOff>
    </xdr:from>
    <xdr:to>
      <xdr:col>67</xdr:col>
      <xdr:colOff>101600</xdr:colOff>
      <xdr:row>57</xdr:row>
      <xdr:rowOff>150228</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2763500" y="9821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166755</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7111" y="9596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51118</xdr:rowOff>
    </xdr:from>
    <xdr:to>
      <xdr:col>85</xdr:col>
      <xdr:colOff>177800</xdr:colOff>
      <xdr:row>57</xdr:row>
      <xdr:rowOff>152718</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6268700" y="9823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29545</xdr:rowOff>
    </xdr:from>
    <xdr:ext cx="534377" cy="259045"/>
    <xdr:sp macro="" textlink="">
      <xdr:nvSpPr>
        <xdr:cNvPr id="601" name="教育費該当値テキスト">
          <a:extLst>
            <a:ext uri="{FF2B5EF4-FFF2-40B4-BE49-F238E27FC236}">
              <a16:creationId xmlns:a16="http://schemas.microsoft.com/office/drawing/2014/main" id="{00000000-0008-0000-0700-000059020000}"/>
            </a:ext>
          </a:extLst>
        </xdr:cNvPr>
        <xdr:cNvSpPr txBox="1"/>
      </xdr:nvSpPr>
      <xdr:spPr>
        <a:xfrm>
          <a:off x="16370300" y="980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74994</xdr:rowOff>
    </xdr:from>
    <xdr:to>
      <xdr:col>81</xdr:col>
      <xdr:colOff>101600</xdr:colOff>
      <xdr:row>56</xdr:row>
      <xdr:rowOff>5144</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5430500" y="9504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21671</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14111" y="9279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36792</xdr:rowOff>
    </xdr:from>
    <xdr:to>
      <xdr:col>76</xdr:col>
      <xdr:colOff>165100</xdr:colOff>
      <xdr:row>57</xdr:row>
      <xdr:rowOff>138392</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4541500" y="9809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129519</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4325111" y="9902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123139</xdr:rowOff>
    </xdr:from>
    <xdr:to>
      <xdr:col>72</xdr:col>
      <xdr:colOff>38100</xdr:colOff>
      <xdr:row>58</xdr:row>
      <xdr:rowOff>53289</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3652500" y="9895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44416</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3436111" y="9988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151791</xdr:rowOff>
    </xdr:from>
    <xdr:to>
      <xdr:col>67</xdr:col>
      <xdr:colOff>101600</xdr:colOff>
      <xdr:row>58</xdr:row>
      <xdr:rowOff>81941</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2763500" y="9924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73068</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547111" y="10017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101067</xdr:rowOff>
    </xdr:from>
    <xdr:to>
      <xdr:col>85</xdr:col>
      <xdr:colOff>126364</xdr:colOff>
      <xdr:row>78</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2274017"/>
          <a:ext cx="1269" cy="1238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47744</xdr:rowOff>
    </xdr:from>
    <xdr:ext cx="534377" cy="259045"/>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2049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27,095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101067</xdr:rowOff>
    </xdr:from>
    <xdr:to>
      <xdr:col>86</xdr:col>
      <xdr:colOff>25400</xdr:colOff>
      <xdr:row>71</xdr:row>
      <xdr:rowOff>101067</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2274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132659</xdr:rowOff>
    </xdr:from>
    <xdr:to>
      <xdr:col>85</xdr:col>
      <xdr:colOff>127000</xdr:colOff>
      <xdr:row>78</xdr:row>
      <xdr:rowOff>137185</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5481300" y="13505759"/>
          <a:ext cx="838200" cy="4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124122</xdr:rowOff>
    </xdr:from>
    <xdr:ext cx="469744" cy="25904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1543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101245</xdr:rowOff>
    </xdr:from>
    <xdr:to>
      <xdr:col>85</xdr:col>
      <xdr:colOff>177800</xdr:colOff>
      <xdr:row>78</xdr:row>
      <xdr:rowOff>31395</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30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53930</xdr:rowOff>
    </xdr:from>
    <xdr:to>
      <xdr:col>81</xdr:col>
      <xdr:colOff>50800</xdr:colOff>
      <xdr:row>78</xdr:row>
      <xdr:rowOff>132659</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4592300" y="13255580"/>
          <a:ext cx="889000" cy="250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74087</xdr:rowOff>
    </xdr:from>
    <xdr:to>
      <xdr:col>81</xdr:col>
      <xdr:colOff>101600</xdr:colOff>
      <xdr:row>78</xdr:row>
      <xdr:rowOff>4237</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3275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20764</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46428" y="13050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53930</xdr:rowOff>
    </xdr:from>
    <xdr:to>
      <xdr:col>76</xdr:col>
      <xdr:colOff>114300</xdr:colOff>
      <xdr:row>77</xdr:row>
      <xdr:rowOff>139700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3703300" y="13255580"/>
          <a:ext cx="889000" cy="85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136860</xdr:rowOff>
    </xdr:from>
    <xdr:to>
      <xdr:col>76</xdr:col>
      <xdr:colOff>165100</xdr:colOff>
      <xdr:row>77</xdr:row>
      <xdr:rowOff>67010</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3167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83538</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357428" y="1294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38522</xdr:rowOff>
    </xdr:from>
    <xdr:to>
      <xdr:col>71</xdr:col>
      <xdr:colOff>177800</xdr:colOff>
      <xdr:row>77</xdr:row>
      <xdr:rowOff>139700</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2814300" y="13240172"/>
          <a:ext cx="889000" cy="101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138323</xdr:rowOff>
    </xdr:from>
    <xdr:to>
      <xdr:col>72</xdr:col>
      <xdr:colOff>38100</xdr:colOff>
      <xdr:row>77</xdr:row>
      <xdr:rowOff>68473</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3168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75</xdr:row>
      <xdr:rowOff>85000</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468428" y="12943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1118</xdr:rowOff>
    </xdr:from>
    <xdr:to>
      <xdr:col>67</xdr:col>
      <xdr:colOff>101600</xdr:colOff>
      <xdr:row>77</xdr:row>
      <xdr:rowOff>102718</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320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93845</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79428" y="13295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86385</xdr:rowOff>
    </xdr:from>
    <xdr:to>
      <xdr:col>85</xdr:col>
      <xdr:colOff>177800</xdr:colOff>
      <xdr:row>79</xdr:row>
      <xdr:rowOff>16535</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345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1312</xdr:rowOff>
    </xdr:from>
    <xdr:ext cx="313932" cy="25904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33744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81859</xdr:rowOff>
    </xdr:from>
    <xdr:to>
      <xdr:col>81</xdr:col>
      <xdr:colOff>101600</xdr:colOff>
      <xdr:row>79</xdr:row>
      <xdr:rowOff>12009</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3454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3136</xdr:rowOff>
    </xdr:from>
    <xdr:ext cx="378565"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292017" y="135476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3130</xdr:rowOff>
    </xdr:from>
    <xdr:to>
      <xdr:col>76</xdr:col>
      <xdr:colOff>165100</xdr:colOff>
      <xdr:row>77</xdr:row>
      <xdr:rowOff>104730</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320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95857</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357428" y="1329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88900</xdr:rowOff>
    </xdr:from>
    <xdr:to>
      <xdr:col>72</xdr:col>
      <xdr:colOff>38100</xdr:colOff>
      <xdr:row>78</xdr:row>
      <xdr:rowOff>19050</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329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10177</xdr:rowOff>
    </xdr:from>
    <xdr:ext cx="469744"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468428" y="1338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159172</xdr:rowOff>
    </xdr:from>
    <xdr:to>
      <xdr:col>67</xdr:col>
      <xdr:colOff>101600</xdr:colOff>
      <xdr:row>77</xdr:row>
      <xdr:rowOff>89322</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318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75</xdr:row>
      <xdr:rowOff>105849</xdr:rowOff>
    </xdr:from>
    <xdr:ext cx="469744"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579428" y="1296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162065</xdr:rowOff>
    </xdr:from>
    <xdr:to>
      <xdr:col>85</xdr:col>
      <xdr:colOff>126364</xdr:colOff>
      <xdr:row>98</xdr:row>
      <xdr:rowOff>61340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592565"/>
          <a:ext cx="1269" cy="1270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65167</xdr:rowOff>
    </xdr:from>
    <xdr:ext cx="534377"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686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61340</xdr:rowOff>
    </xdr:from>
    <xdr:to>
      <xdr:col>86</xdr:col>
      <xdr:colOff>25400</xdr:colOff>
      <xdr:row>98</xdr:row>
      <xdr:rowOff>61340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6863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108742</xdr:rowOff>
    </xdr:from>
    <xdr:ext cx="599010"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367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112,239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162065</xdr:rowOff>
    </xdr:from>
    <xdr:to>
      <xdr:col>86</xdr:col>
      <xdr:colOff>25400</xdr:colOff>
      <xdr:row>90</xdr:row>
      <xdr:rowOff>162065</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592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46444</xdr:rowOff>
    </xdr:from>
    <xdr:to>
      <xdr:col>85</xdr:col>
      <xdr:colOff>127000</xdr:colOff>
      <xdr:row>95</xdr:row>
      <xdr:rowOff>70459</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5481300" y="16334194"/>
          <a:ext cx="838200" cy="24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160177</xdr:rowOff>
    </xdr:from>
    <xdr:ext cx="534377"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105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137300</xdr:rowOff>
    </xdr:from>
    <xdr:to>
      <xdr:col>85</xdr:col>
      <xdr:colOff>177800</xdr:colOff>
      <xdr:row>95</xdr:row>
      <xdr:rowOff>67450</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2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14720</xdr:rowOff>
    </xdr:from>
    <xdr:to>
      <xdr:col>81</xdr:col>
      <xdr:colOff>50800</xdr:colOff>
      <xdr:row>95</xdr:row>
      <xdr:rowOff>70459</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4592300" y="16302470"/>
          <a:ext cx="889000" cy="55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143129</xdr:rowOff>
    </xdr:from>
    <xdr:to>
      <xdr:col>81</xdr:col>
      <xdr:colOff>101600</xdr:colOff>
      <xdr:row>95</xdr:row>
      <xdr:rowOff>73279</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259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89806</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034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14720</xdr:rowOff>
    </xdr:from>
    <xdr:to>
      <xdr:col>76</xdr:col>
      <xdr:colOff>114300</xdr:colOff>
      <xdr:row>95</xdr:row>
      <xdr:rowOff>33629</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3703300" y="16302470"/>
          <a:ext cx="889000" cy="18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154127</xdr:rowOff>
    </xdr:from>
    <xdr:to>
      <xdr:col>76</xdr:col>
      <xdr:colOff>165100</xdr:colOff>
      <xdr:row>95</xdr:row>
      <xdr:rowOff>84277</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270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75404</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636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170193</xdr:rowOff>
    </xdr:from>
    <xdr:to>
      <xdr:col>71</xdr:col>
      <xdr:colOff>177800</xdr:colOff>
      <xdr:row>95</xdr:row>
      <xdr:rowOff>33629</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2814300" y="16286493"/>
          <a:ext cx="889000" cy="34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25349</xdr:rowOff>
    </xdr:from>
    <xdr:to>
      <xdr:col>72</xdr:col>
      <xdr:colOff>38100</xdr:colOff>
      <xdr:row>95</xdr:row>
      <xdr:rowOff>126949</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313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118076</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6405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39827</xdr:rowOff>
    </xdr:from>
    <xdr:to>
      <xdr:col>67</xdr:col>
      <xdr:colOff>101600</xdr:colOff>
      <xdr:row>95</xdr:row>
      <xdr:rowOff>141427</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327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132554</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6420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167094</xdr:rowOff>
    </xdr:from>
    <xdr:to>
      <xdr:col>85</xdr:col>
      <xdr:colOff>177800</xdr:colOff>
      <xdr:row>95</xdr:row>
      <xdr:rowOff>97244</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283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145521</xdr:rowOff>
    </xdr:from>
    <xdr:ext cx="534377"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261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19659</xdr:rowOff>
    </xdr:from>
    <xdr:to>
      <xdr:col>81</xdr:col>
      <xdr:colOff>101600</xdr:colOff>
      <xdr:row>95</xdr:row>
      <xdr:rowOff>121259</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307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112386</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14111" y="16400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135370</xdr:rowOff>
    </xdr:from>
    <xdr:to>
      <xdr:col>76</xdr:col>
      <xdr:colOff>165100</xdr:colOff>
      <xdr:row>95</xdr:row>
      <xdr:rowOff>65520</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25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82047</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5111" y="16026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154279</xdr:rowOff>
    </xdr:from>
    <xdr:to>
      <xdr:col>72</xdr:col>
      <xdr:colOff>38100</xdr:colOff>
      <xdr:row>95</xdr:row>
      <xdr:rowOff>84429</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270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100956</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6111" y="16045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119393</xdr:rowOff>
    </xdr:from>
    <xdr:to>
      <xdr:col>67</xdr:col>
      <xdr:colOff>101600</xdr:colOff>
      <xdr:row>95</xdr:row>
      <xdr:rowOff>49543</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235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66070</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47111" y="16010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135890</xdr:rowOff>
    </xdr:from>
    <xdr:to>
      <xdr:col>116</xdr:col>
      <xdr:colOff>62864</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2159595" y="5107940"/>
          <a:ext cx="1269" cy="1623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64787</xdr:rowOff>
    </xdr:from>
    <xdr:ext cx="249299" cy="259045"/>
    <xdr:sp macro="" textlink="">
      <xdr:nvSpPr>
        <xdr:cNvPr id="746" name="諸支出金最小値テキスト">
          <a:extLst>
            <a:ext uri="{FF2B5EF4-FFF2-40B4-BE49-F238E27FC236}">
              <a16:creationId xmlns:a16="http://schemas.microsoft.com/office/drawing/2014/main" id="{00000000-0008-0000-0700-0000EA020000}"/>
            </a:ext>
          </a:extLst>
        </xdr:cNvPr>
        <xdr:cNvSpPr txBox="1"/>
      </xdr:nvSpPr>
      <xdr:spPr>
        <a:xfrm>
          <a:off x="22212300" y="67513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82567</xdr:rowOff>
    </xdr:from>
    <xdr:ext cx="469744" cy="259045"/>
    <xdr:sp macro="" textlink="">
      <xdr:nvSpPr>
        <xdr:cNvPr id="748" name="諸支出金最大値テキスト">
          <a:extLst>
            <a:ext uri="{FF2B5EF4-FFF2-40B4-BE49-F238E27FC236}">
              <a16:creationId xmlns:a16="http://schemas.microsoft.com/office/drawing/2014/main" id="{00000000-0008-0000-0700-0000EC020000}"/>
            </a:ext>
          </a:extLst>
        </xdr:cNvPr>
        <xdr:cNvSpPr txBox="1"/>
      </xdr:nvSpPr>
      <xdr:spPr>
        <a:xfrm>
          <a:off x="22212300" y="4883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4,260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135890</xdr:rowOff>
    </xdr:from>
    <xdr:to>
      <xdr:col>116</xdr:col>
      <xdr:colOff>152400</xdr:colOff>
      <xdr:row>29</xdr:row>
      <xdr:rowOff>135890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510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153687</xdr:rowOff>
    </xdr:from>
    <xdr:ext cx="313932" cy="259045"/>
    <xdr:sp macro="" textlink="">
      <xdr:nvSpPr>
        <xdr:cNvPr id="751" name="諸支出金平均値テキスト">
          <a:extLst>
            <a:ext uri="{FF2B5EF4-FFF2-40B4-BE49-F238E27FC236}">
              <a16:creationId xmlns:a16="http://schemas.microsoft.com/office/drawing/2014/main" id="{00000000-0008-0000-0700-0000EF020000}"/>
            </a:ext>
          </a:extLst>
        </xdr:cNvPr>
        <xdr:cNvSpPr txBox="1"/>
      </xdr:nvSpPr>
      <xdr:spPr>
        <a:xfrm>
          <a:off x="22212300" y="649733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130810</xdr:rowOff>
    </xdr:from>
    <xdr:to>
      <xdr:col>116</xdr:col>
      <xdr:colOff>114300</xdr:colOff>
      <xdr:row>39</xdr:row>
      <xdr:rowOff>60960</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2110700" y="6645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148336</xdr:rowOff>
    </xdr:from>
    <xdr:to>
      <xdr:col>112</xdr:col>
      <xdr:colOff>38100</xdr:colOff>
      <xdr:row>39</xdr:row>
      <xdr:rowOff>78486</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1272500" y="6663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95013</xdr:rowOff>
    </xdr:from>
    <xdr:ext cx="313932"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66333" y="64386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115570</xdr:rowOff>
    </xdr:from>
    <xdr:to>
      <xdr:col>107</xdr:col>
      <xdr:colOff>101600</xdr:colOff>
      <xdr:row>39</xdr:row>
      <xdr:rowOff>45720</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0383500" y="663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62247</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45017" y="64058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154432</xdr:rowOff>
    </xdr:from>
    <xdr:to>
      <xdr:col>102</xdr:col>
      <xdr:colOff>165100</xdr:colOff>
      <xdr:row>39</xdr:row>
      <xdr:rowOff>84582</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9494500" y="6669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101109</xdr:rowOff>
    </xdr:from>
    <xdr:ext cx="313932"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88333" y="64447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143383</xdr:rowOff>
    </xdr:from>
    <xdr:to>
      <xdr:col>98</xdr:col>
      <xdr:colOff>38100</xdr:colOff>
      <xdr:row>39</xdr:row>
      <xdr:rowOff>73533</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8605500" y="6658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90060</xdr:rowOff>
    </xdr:from>
    <xdr:ext cx="313932"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99333" y="64337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109237</xdr:rowOff>
    </xdr:from>
    <xdr:ext cx="249299" cy="259045"/>
    <xdr:sp macro="" textlink="">
      <xdr:nvSpPr>
        <xdr:cNvPr id="770" name="諸支出金該当値テキスト">
          <a:extLst>
            <a:ext uri="{FF2B5EF4-FFF2-40B4-BE49-F238E27FC236}">
              <a16:creationId xmlns:a16="http://schemas.microsoft.com/office/drawing/2014/main" id="{00000000-0008-0000-0700-000002030000}"/>
            </a:ext>
          </a:extLst>
        </xdr:cNvPr>
        <xdr:cNvSpPr txBox="1"/>
      </xdr:nvSpPr>
      <xdr:spPr>
        <a:xfrm>
          <a:off x="22212300" y="66243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a:extLst>
            <a:ext uri="{FF2B5EF4-FFF2-40B4-BE49-F238E27FC236}">
              <a16:creationId xmlns:a16="http://schemas.microsoft.com/office/drawing/2014/main" id="{00000000-0008-0000-0700-00001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a:extLst>
            <a:ext uri="{FF2B5EF4-FFF2-40B4-BE49-F238E27FC236}">
              <a16:creationId xmlns:a16="http://schemas.microsoft.com/office/drawing/2014/main" id="{00000000-0008-0000-0700-00001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a:extLst>
            <a:ext uri="{FF2B5EF4-FFF2-40B4-BE49-F238E27FC236}">
              <a16:creationId xmlns:a16="http://schemas.microsoft.com/office/drawing/2014/main" id="{00000000-0008-0000-0700-00002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a:extLst>
            <a:ext uri="{FF2B5EF4-FFF2-40B4-BE49-F238E27FC236}">
              <a16:creationId xmlns:a16="http://schemas.microsoft.com/office/drawing/2014/main" id="{00000000-0008-0000-0700-00003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住民</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人当たり決算額が前年度と比較して大きく減少したのは民生費及び教育費である。民生費は、子育て世帯臨時特別給付金の減等により前年度よりも</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10,659</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円減少した。類似団体にも同様の傾向がみられることから、今後も国・県の動向を注視しながら、適正なサービスの提供に努めていく。教育費においては、認定こども園整備の皆減等により前年度よりも</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25,120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減少し、類似団体内平均値を下回った。今後は、少子化が進行する中でより良い教育環境を確保するため、学校の適正配置に取り組んでいくとともに、社会教育施設等においても公共施設等総合管理計画に基づく施設総量の圧縮を図り、維持管理経費の軽減に努めていく。一方で、前年度よりも大きく増加したのは土木費で、街路整備事業や市道改良事業等の増加により前年度よりも</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14,823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円増加した。</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また、住民一人当たり決算額が類似団体内平均値と比較して高くなっているのは、議会費及び消防費である。消防費は、前年度と比較して微増である。消防車両の更新を計画的に実施していることや、これまでに整備してきた防災設備に係るランニングコストの負担が続いていくことから、設備の更新等に際しては時期を精査し、効率的・計画的に行うことで、負担軽減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茨城県高萩市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財政調整基金残高は、令和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年度において財源不足を補うための取崩しにより減少したが、令和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年度は市有地の売却により増加した。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実質収支比率は、歳入歳出差引額の減に伴い前年度よりも</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0.41</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ポイント減少した。単年度収支が赤字になったことに伴い、実質単年度収支についても赤字に転じた。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今後も財源不足が続くものと見込まれるため、歳出の精査による取崩し抑制を図るとともに、未利用地の売却による収入を基金に積み立て、基金残高を確保するなど、健全な財政運営に努める。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茨城県高萩市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いずれの会計においても実質収支は黒字を維持しており、全体の黒字額は前年度と比較して増加した。水道事業会計が標準財政規模比で</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1.47</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％の増となったことが要因である。</a:t>
          </a:r>
          <a:endPar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一般会計においては、普通交付税や臨時財政対策債などの一般財源総額が減少したことに伴い、実質収支額が前年度より</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58</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百万減少し、標準財政規模比で</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0.33</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％の減となった。その他の会計においては大きな増減はなく、引き続き効率的な財政運営により健全化に努めていく。</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DO56"/>
  <sheetViews>
    <sheetView showGridLines="0" tabSelected="1" zoomScale="75" zoomScaleNormal="75"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379" t="s">
        <v>81</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x14ac:dyDescent="0.2">
      <c r="B2" s="182" t="s">
        <v>82</v>
      </c>
      <c r="C2" s="182"/>
      <c r="D2" s="183"/>
    </row>
    <row r="3" spans="1:119" ht="18.75" customHeight="1" thickBot="1" x14ac:dyDescent="0.2">
      <c r="A3" s="181"/>
      <c r="B3" s="380" t="s">
        <v>83</v>
      </c>
      <c r="C3" s="381"/>
      <c r="D3" s="381"/>
      <c r="E3" s="382"/>
      <c r="F3" s="382"/>
      <c r="G3" s="382"/>
      <c r="H3" s="382"/>
      <c r="I3" s="382"/>
      <c r="J3" s="382"/>
      <c r="K3" s="382"/>
      <c r="L3" s="382" t="s">
        <v>84</v>
      </c>
      <c r="M3" s="382"/>
      <c r="N3" s="382"/>
      <c r="O3" s="382"/>
      <c r="P3" s="382"/>
      <c r="Q3" s="382"/>
      <c r="R3" s="389"/>
      <c r="S3" s="389"/>
      <c r="T3" s="389"/>
      <c r="U3" s="389"/>
      <c r="V3" s="390"/>
      <c r="W3" s="364" t="s">
        <v>85</v>
      </c>
      <c r="X3" s="365"/>
      <c r="Y3" s="365"/>
      <c r="Z3" s="365"/>
      <c r="AA3" s="365"/>
      <c r="AB3" s="381"/>
      <c r="AC3" s="389" t="s">
        <v>86</v>
      </c>
      <c r="AD3" s="365"/>
      <c r="AE3" s="365"/>
      <c r="AF3" s="365"/>
      <c r="AG3" s="365"/>
      <c r="AH3" s="365"/>
      <c r="AI3" s="365"/>
      <c r="AJ3" s="365"/>
      <c r="AK3" s="365"/>
      <c r="AL3" s="366"/>
      <c r="AM3" s="364" t="s">
        <v>87</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88</v>
      </c>
      <c r="BO3" s="365"/>
      <c r="BP3" s="365"/>
      <c r="BQ3" s="365"/>
      <c r="BR3" s="365"/>
      <c r="BS3" s="365"/>
      <c r="BT3" s="365"/>
      <c r="BU3" s="366"/>
      <c r="BV3" s="364" t="s">
        <v>89</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90</v>
      </c>
      <c r="CU3" s="365"/>
      <c r="CV3" s="365"/>
      <c r="CW3" s="365"/>
      <c r="CX3" s="365"/>
      <c r="CY3" s="365"/>
      <c r="CZ3" s="365"/>
      <c r="DA3" s="366"/>
      <c r="DB3" s="364" t="s">
        <v>91</v>
      </c>
      <c r="DC3" s="365"/>
      <c r="DD3" s="365"/>
      <c r="DE3" s="365"/>
      <c r="DF3" s="365"/>
      <c r="DG3" s="365"/>
      <c r="DH3" s="365"/>
      <c r="DI3" s="366"/>
    </row>
    <row r="4" spans="1:119" ht="18.75" customHeight="1" x14ac:dyDescent="0.15">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92</v>
      </c>
      <c r="AZ4" s="368"/>
      <c r="BA4" s="368"/>
      <c r="BB4" s="368"/>
      <c r="BC4" s="368"/>
      <c r="BD4" s="368"/>
      <c r="BE4" s="368"/>
      <c r="BF4" s="368"/>
      <c r="BG4" s="368"/>
      <c r="BH4" s="368"/>
      <c r="BI4" s="368"/>
      <c r="BJ4" s="368"/>
      <c r="BK4" s="368"/>
      <c r="BL4" s="368"/>
      <c r="BM4" s="369"/>
      <c r="BN4" s="370">
        <v>14229006</v>
      </c>
      <c r="BO4" s="371"/>
      <c r="BP4" s="371"/>
      <c r="BQ4" s="371"/>
      <c r="BR4" s="371"/>
      <c r="BS4" s="371"/>
      <c r="BT4" s="371"/>
      <c r="BU4" s="372"/>
      <c r="BV4" s="370">
        <v>15073427</v>
      </c>
      <c r="BW4" s="371"/>
      <c r="BX4" s="371"/>
      <c r="BY4" s="371"/>
      <c r="BZ4" s="371"/>
      <c r="CA4" s="371"/>
      <c r="CB4" s="371"/>
      <c r="CC4" s="372"/>
      <c r="CD4" s="373" t="s">
        <v>93</v>
      </c>
      <c r="CE4" s="374"/>
      <c r="CF4" s="374"/>
      <c r="CG4" s="374"/>
      <c r="CH4" s="374"/>
      <c r="CI4" s="374"/>
      <c r="CJ4" s="374"/>
      <c r="CK4" s="374"/>
      <c r="CL4" s="374"/>
      <c r="CM4" s="374"/>
      <c r="CN4" s="374"/>
      <c r="CO4" s="374"/>
      <c r="CP4" s="374"/>
      <c r="CQ4" s="374"/>
      <c r="CR4" s="374"/>
      <c r="CS4" s="375"/>
      <c r="CT4" s="376">
        <v>10.199999999999999</v>
      </c>
      <c r="CU4" s="377"/>
      <c r="CV4" s="377"/>
      <c r="CW4" s="377"/>
      <c r="CX4" s="377"/>
      <c r="CY4" s="377"/>
      <c r="CZ4" s="377"/>
      <c r="DA4" s="378"/>
      <c r="DB4" s="376">
        <v>10.6</v>
      </c>
      <c r="DC4" s="377"/>
      <c r="DD4" s="377"/>
      <c r="DE4" s="377"/>
      <c r="DF4" s="377"/>
      <c r="DG4" s="377"/>
      <c r="DH4" s="377"/>
      <c r="DI4" s="378"/>
    </row>
    <row r="5" spans="1:119" ht="18.75" customHeight="1" x14ac:dyDescent="0.15">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94</v>
      </c>
      <c r="AN5" s="437"/>
      <c r="AO5" s="437"/>
      <c r="AP5" s="437"/>
      <c r="AQ5" s="437"/>
      <c r="AR5" s="437"/>
      <c r="AS5" s="437"/>
      <c r="AT5" s="438"/>
      <c r="AU5" s="439" t="s">
        <v>95</v>
      </c>
      <c r="AV5" s="440"/>
      <c r="AW5" s="440"/>
      <c r="AX5" s="440"/>
      <c r="AY5" s="441" t="s">
        <v>96</v>
      </c>
      <c r="AZ5" s="442"/>
      <c r="BA5" s="442"/>
      <c r="BB5" s="442"/>
      <c r="BC5" s="442"/>
      <c r="BD5" s="442"/>
      <c r="BE5" s="442"/>
      <c r="BF5" s="442"/>
      <c r="BG5" s="442"/>
      <c r="BH5" s="442"/>
      <c r="BI5" s="442"/>
      <c r="BJ5" s="442"/>
      <c r="BK5" s="442"/>
      <c r="BL5" s="442"/>
      <c r="BM5" s="443"/>
      <c r="BN5" s="407">
        <v>13407442</v>
      </c>
      <c r="BO5" s="408"/>
      <c r="BP5" s="408"/>
      <c r="BQ5" s="408"/>
      <c r="BR5" s="408"/>
      <c r="BS5" s="408"/>
      <c r="BT5" s="408"/>
      <c r="BU5" s="409"/>
      <c r="BV5" s="407">
        <v>14131466</v>
      </c>
      <c r="BW5" s="408"/>
      <c r="BX5" s="408"/>
      <c r="BY5" s="408"/>
      <c r="BZ5" s="408"/>
      <c r="CA5" s="408"/>
      <c r="CB5" s="408"/>
      <c r="CC5" s="409"/>
      <c r="CD5" s="410" t="s">
        <v>97</v>
      </c>
      <c r="CE5" s="411"/>
      <c r="CF5" s="411"/>
      <c r="CG5" s="411"/>
      <c r="CH5" s="411"/>
      <c r="CI5" s="411"/>
      <c r="CJ5" s="411"/>
      <c r="CK5" s="411"/>
      <c r="CL5" s="411"/>
      <c r="CM5" s="411"/>
      <c r="CN5" s="411"/>
      <c r="CO5" s="411"/>
      <c r="CP5" s="411"/>
      <c r="CQ5" s="411"/>
      <c r="CR5" s="411"/>
      <c r="CS5" s="412"/>
      <c r="CT5" s="404">
        <v>92.7</v>
      </c>
      <c r="CU5" s="405"/>
      <c r="CV5" s="405"/>
      <c r="CW5" s="405"/>
      <c r="CX5" s="405"/>
      <c r="CY5" s="405"/>
      <c r="CZ5" s="405"/>
      <c r="DA5" s="406"/>
      <c r="DB5" s="404">
        <v>85.7</v>
      </c>
      <c r="DC5" s="405"/>
      <c r="DD5" s="405"/>
      <c r="DE5" s="405"/>
      <c r="DF5" s="405"/>
      <c r="DG5" s="405"/>
      <c r="DH5" s="405"/>
      <c r="DI5" s="406"/>
    </row>
    <row r="6" spans="1:119" ht="18.75" customHeight="1" x14ac:dyDescent="0.15">
      <c r="A6" s="181"/>
      <c r="B6" s="413" t="s">
        <v>98</v>
      </c>
      <c r="C6" s="414"/>
      <c r="D6" s="414"/>
      <c r="E6" s="415"/>
      <c r="F6" s="415"/>
      <c r="G6" s="415"/>
      <c r="H6" s="415"/>
      <c r="I6" s="415"/>
      <c r="J6" s="415"/>
      <c r="K6" s="415"/>
      <c r="L6" s="415" t="s">
        <v>99</v>
      </c>
      <c r="M6" s="415"/>
      <c r="N6" s="415"/>
      <c r="O6" s="415"/>
      <c r="P6" s="415"/>
      <c r="Q6" s="415"/>
      <c r="R6" s="419"/>
      <c r="S6" s="419"/>
      <c r="T6" s="419"/>
      <c r="U6" s="419"/>
      <c r="V6" s="420"/>
      <c r="W6" s="423" t="s">
        <v>100</v>
      </c>
      <c r="X6" s="424"/>
      <c r="Y6" s="424"/>
      <c r="Z6" s="424"/>
      <c r="AA6" s="424"/>
      <c r="AB6" s="414"/>
      <c r="AC6" s="427" t="s">
        <v>101</v>
      </c>
      <c r="AD6" s="428"/>
      <c r="AE6" s="428"/>
      <c r="AF6" s="428"/>
      <c r="AG6" s="428"/>
      <c r="AH6" s="428"/>
      <c r="AI6" s="428"/>
      <c r="AJ6" s="428"/>
      <c r="AK6" s="428"/>
      <c r="AL6" s="429"/>
      <c r="AM6" s="436" t="s">
        <v>102</v>
      </c>
      <c r="AN6" s="437"/>
      <c r="AO6" s="437"/>
      <c r="AP6" s="437"/>
      <c r="AQ6" s="437"/>
      <c r="AR6" s="437"/>
      <c r="AS6" s="437"/>
      <c r="AT6" s="438"/>
      <c r="AU6" s="439" t="s">
        <v>95</v>
      </c>
      <c r="AV6" s="440"/>
      <c r="AW6" s="440"/>
      <c r="AX6" s="440"/>
      <c r="AY6" s="441" t="s">
        <v>103</v>
      </c>
      <c r="AZ6" s="442"/>
      <c r="BA6" s="442"/>
      <c r="BB6" s="442"/>
      <c r="BC6" s="442"/>
      <c r="BD6" s="442"/>
      <c r="BE6" s="442"/>
      <c r="BF6" s="442"/>
      <c r="BG6" s="442"/>
      <c r="BH6" s="442"/>
      <c r="BI6" s="442"/>
      <c r="BJ6" s="442"/>
      <c r="BK6" s="442"/>
      <c r="BL6" s="442"/>
      <c r="BM6" s="443"/>
      <c r="BN6" s="407">
        <v>821564</v>
      </c>
      <c r="BO6" s="408"/>
      <c r="BP6" s="408"/>
      <c r="BQ6" s="408"/>
      <c r="BR6" s="408"/>
      <c r="BS6" s="408"/>
      <c r="BT6" s="408"/>
      <c r="BU6" s="409"/>
      <c r="BV6" s="407">
        <v>941961</v>
      </c>
      <c r="BW6" s="408"/>
      <c r="BX6" s="408"/>
      <c r="BY6" s="408"/>
      <c r="BZ6" s="408"/>
      <c r="CA6" s="408"/>
      <c r="CB6" s="408"/>
      <c r="CC6" s="409"/>
      <c r="CD6" s="410" t="s">
        <v>104</v>
      </c>
      <c r="CE6" s="411"/>
      <c r="CF6" s="411"/>
      <c r="CG6" s="411"/>
      <c r="CH6" s="411"/>
      <c r="CI6" s="411"/>
      <c r="CJ6" s="411"/>
      <c r="CK6" s="411"/>
      <c r="CL6" s="411"/>
      <c r="CM6" s="411"/>
      <c r="CN6" s="411"/>
      <c r="CO6" s="411"/>
      <c r="CP6" s="411"/>
      <c r="CQ6" s="411"/>
      <c r="CR6" s="411"/>
      <c r="CS6" s="412"/>
      <c r="CT6" s="444">
        <v>94.5</v>
      </c>
      <c r="CU6" s="445"/>
      <c r="CV6" s="445"/>
      <c r="CW6" s="445"/>
      <c r="CX6" s="445"/>
      <c r="CY6" s="445"/>
      <c r="CZ6" s="445"/>
      <c r="DA6" s="446"/>
      <c r="DB6" s="444">
        <v>91.7</v>
      </c>
      <c r="DC6" s="445"/>
      <c r="DD6" s="445"/>
      <c r="DE6" s="445"/>
      <c r="DF6" s="445"/>
      <c r="DG6" s="445"/>
      <c r="DH6" s="445"/>
      <c r="DI6" s="446"/>
    </row>
    <row r="7" spans="1:119" ht="18.75" customHeight="1" x14ac:dyDescent="0.15">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105</v>
      </c>
      <c r="AN7" s="437"/>
      <c r="AO7" s="437"/>
      <c r="AP7" s="437"/>
      <c r="AQ7" s="437"/>
      <c r="AR7" s="437"/>
      <c r="AS7" s="437"/>
      <c r="AT7" s="438"/>
      <c r="AU7" s="439" t="s">
        <v>106</v>
      </c>
      <c r="AV7" s="440"/>
      <c r="AW7" s="440"/>
      <c r="AX7" s="440"/>
      <c r="AY7" s="441" t="s">
        <v>107</v>
      </c>
      <c r="AZ7" s="442"/>
      <c r="BA7" s="442"/>
      <c r="BB7" s="442"/>
      <c r="BC7" s="442"/>
      <c r="BD7" s="442"/>
      <c r="BE7" s="442"/>
      <c r="BF7" s="442"/>
      <c r="BG7" s="442"/>
      <c r="BH7" s="442"/>
      <c r="BI7" s="442"/>
      <c r="BJ7" s="442"/>
      <c r="BK7" s="442"/>
      <c r="BL7" s="442"/>
      <c r="BM7" s="443"/>
      <c r="BN7" s="407">
        <v>64525</v>
      </c>
      <c r="BO7" s="408"/>
      <c r="BP7" s="408"/>
      <c r="BQ7" s="408"/>
      <c r="BR7" s="408"/>
      <c r="BS7" s="408"/>
      <c r="BT7" s="408"/>
      <c r="BU7" s="409"/>
      <c r="BV7" s="407">
        <v>120073</v>
      </c>
      <c r="BW7" s="408"/>
      <c r="BX7" s="408"/>
      <c r="BY7" s="408"/>
      <c r="BZ7" s="408"/>
      <c r="CA7" s="408"/>
      <c r="CB7" s="408"/>
      <c r="CC7" s="409"/>
      <c r="CD7" s="410" t="s">
        <v>108</v>
      </c>
      <c r="CE7" s="411"/>
      <c r="CF7" s="411"/>
      <c r="CG7" s="411"/>
      <c r="CH7" s="411"/>
      <c r="CI7" s="411"/>
      <c r="CJ7" s="411"/>
      <c r="CK7" s="411"/>
      <c r="CL7" s="411"/>
      <c r="CM7" s="411"/>
      <c r="CN7" s="411"/>
      <c r="CO7" s="411"/>
      <c r="CP7" s="411"/>
      <c r="CQ7" s="411"/>
      <c r="CR7" s="411"/>
      <c r="CS7" s="412"/>
      <c r="CT7" s="407">
        <v>7445827</v>
      </c>
      <c r="CU7" s="408"/>
      <c r="CV7" s="408"/>
      <c r="CW7" s="408"/>
      <c r="CX7" s="408"/>
      <c r="CY7" s="408"/>
      <c r="CZ7" s="408"/>
      <c r="DA7" s="409"/>
      <c r="DB7" s="407">
        <v>7766519</v>
      </c>
      <c r="DC7" s="408"/>
      <c r="DD7" s="408"/>
      <c r="DE7" s="408"/>
      <c r="DF7" s="408"/>
      <c r="DG7" s="408"/>
      <c r="DH7" s="408"/>
      <c r="DI7" s="409"/>
    </row>
    <row r="8" spans="1:119" ht="18.75" customHeight="1" thickBot="1" x14ac:dyDescent="0.2">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109</v>
      </c>
      <c r="AN8" s="437"/>
      <c r="AO8" s="437"/>
      <c r="AP8" s="437"/>
      <c r="AQ8" s="437"/>
      <c r="AR8" s="437"/>
      <c r="AS8" s="437"/>
      <c r="AT8" s="438"/>
      <c r="AU8" s="439" t="s">
        <v>95</v>
      </c>
      <c r="AV8" s="440"/>
      <c r="AW8" s="440"/>
      <c r="AX8" s="440"/>
      <c r="AY8" s="441" t="s">
        <v>110</v>
      </c>
      <c r="AZ8" s="442"/>
      <c r="BA8" s="442"/>
      <c r="BB8" s="442"/>
      <c r="BC8" s="442"/>
      <c r="BD8" s="442"/>
      <c r="BE8" s="442"/>
      <c r="BF8" s="442"/>
      <c r="BG8" s="442"/>
      <c r="BH8" s="442"/>
      <c r="BI8" s="442"/>
      <c r="BJ8" s="442"/>
      <c r="BK8" s="442"/>
      <c r="BL8" s="442"/>
      <c r="BM8" s="443"/>
      <c r="BN8" s="407">
        <v>757039</v>
      </c>
      <c r="BO8" s="408"/>
      <c r="BP8" s="408"/>
      <c r="BQ8" s="408"/>
      <c r="BR8" s="408"/>
      <c r="BS8" s="408"/>
      <c r="BT8" s="408"/>
      <c r="BU8" s="409"/>
      <c r="BV8" s="407">
        <v>821888</v>
      </c>
      <c r="BW8" s="408"/>
      <c r="BX8" s="408"/>
      <c r="BY8" s="408"/>
      <c r="BZ8" s="408"/>
      <c r="CA8" s="408"/>
      <c r="CB8" s="408"/>
      <c r="CC8" s="409"/>
      <c r="CD8" s="410" t="s">
        <v>111</v>
      </c>
      <c r="CE8" s="411"/>
      <c r="CF8" s="411"/>
      <c r="CG8" s="411"/>
      <c r="CH8" s="411"/>
      <c r="CI8" s="411"/>
      <c r="CJ8" s="411"/>
      <c r="CK8" s="411"/>
      <c r="CL8" s="411"/>
      <c r="CM8" s="411"/>
      <c r="CN8" s="411"/>
      <c r="CO8" s="411"/>
      <c r="CP8" s="411"/>
      <c r="CQ8" s="411"/>
      <c r="CR8" s="411"/>
      <c r="CS8" s="412"/>
      <c r="CT8" s="447">
        <v>0.57999999999999996</v>
      </c>
      <c r="CU8" s="448"/>
      <c r="CV8" s="448"/>
      <c r="CW8" s="448"/>
      <c r="CX8" s="448"/>
      <c r="CY8" s="448"/>
      <c r="CZ8" s="448"/>
      <c r="DA8" s="449"/>
      <c r="DB8" s="447">
        <v>0.59</v>
      </c>
      <c r="DC8" s="448"/>
      <c r="DD8" s="448"/>
      <c r="DE8" s="448"/>
      <c r="DF8" s="448"/>
      <c r="DG8" s="448"/>
      <c r="DH8" s="448"/>
      <c r="DI8" s="449"/>
    </row>
    <row r="9" spans="1:119" ht="18.75" customHeight="1" thickBot="1" x14ac:dyDescent="0.2">
      <c r="A9" s="181"/>
      <c r="B9" s="401" t="s">
        <v>112</v>
      </c>
      <c r="C9" s="402"/>
      <c r="D9" s="402"/>
      <c r="E9" s="402"/>
      <c r="F9" s="402"/>
      <c r="G9" s="402"/>
      <c r="H9" s="402"/>
      <c r="I9" s="402"/>
      <c r="J9" s="402"/>
      <c r="K9" s="450"/>
      <c r="L9" s="451" t="s">
        <v>113</v>
      </c>
      <c r="M9" s="452"/>
      <c r="N9" s="452"/>
      <c r="O9" s="452"/>
      <c r="P9" s="452"/>
      <c r="Q9" s="453"/>
      <c r="R9" s="454">
        <v>27699</v>
      </c>
      <c r="S9" s="455"/>
      <c r="T9" s="455"/>
      <c r="U9" s="455"/>
      <c r="V9" s="456"/>
      <c r="W9" s="364" t="s">
        <v>114</v>
      </c>
      <c r="X9" s="365"/>
      <c r="Y9" s="365"/>
      <c r="Z9" s="365"/>
      <c r="AA9" s="365"/>
      <c r="AB9" s="365"/>
      <c r="AC9" s="365"/>
      <c r="AD9" s="365"/>
      <c r="AE9" s="365"/>
      <c r="AF9" s="365"/>
      <c r="AG9" s="365"/>
      <c r="AH9" s="365"/>
      <c r="AI9" s="365"/>
      <c r="AJ9" s="365"/>
      <c r="AK9" s="365"/>
      <c r="AL9" s="366"/>
      <c r="AM9" s="436" t="s">
        <v>115</v>
      </c>
      <c r="AN9" s="437"/>
      <c r="AO9" s="437"/>
      <c r="AP9" s="437"/>
      <c r="AQ9" s="437"/>
      <c r="AR9" s="437"/>
      <c r="AS9" s="437"/>
      <c r="AT9" s="438"/>
      <c r="AU9" s="439" t="s">
        <v>95</v>
      </c>
      <c r="AV9" s="440"/>
      <c r="AW9" s="440"/>
      <c r="AX9" s="440"/>
      <c r="AY9" s="441" t="s">
        <v>116</v>
      </c>
      <c r="AZ9" s="442"/>
      <c r="BA9" s="442"/>
      <c r="BB9" s="442"/>
      <c r="BC9" s="442"/>
      <c r="BD9" s="442"/>
      <c r="BE9" s="442"/>
      <c r="BF9" s="442"/>
      <c r="BG9" s="442"/>
      <c r="BH9" s="442"/>
      <c r="BI9" s="442"/>
      <c r="BJ9" s="442"/>
      <c r="BK9" s="442"/>
      <c r="BL9" s="442"/>
      <c r="BM9" s="443"/>
      <c r="BN9" s="407">
        <v>-64849</v>
      </c>
      <c r="BO9" s="408"/>
      <c r="BP9" s="408"/>
      <c r="BQ9" s="408"/>
      <c r="BR9" s="408"/>
      <c r="BS9" s="408"/>
      <c r="BT9" s="408"/>
      <c r="BU9" s="409"/>
      <c r="BV9" s="407">
        <v>406639</v>
      </c>
      <c r="BW9" s="408"/>
      <c r="BX9" s="408"/>
      <c r="BY9" s="408"/>
      <c r="BZ9" s="408"/>
      <c r="CA9" s="408"/>
      <c r="CB9" s="408"/>
      <c r="CC9" s="409"/>
      <c r="CD9" s="410" t="s">
        <v>117</v>
      </c>
      <c r="CE9" s="411"/>
      <c r="CF9" s="411"/>
      <c r="CG9" s="411"/>
      <c r="CH9" s="411"/>
      <c r="CI9" s="411"/>
      <c r="CJ9" s="411"/>
      <c r="CK9" s="411"/>
      <c r="CL9" s="411"/>
      <c r="CM9" s="411"/>
      <c r="CN9" s="411"/>
      <c r="CO9" s="411"/>
      <c r="CP9" s="411"/>
      <c r="CQ9" s="411"/>
      <c r="CR9" s="411"/>
      <c r="CS9" s="412"/>
      <c r="CT9" s="404">
        <v>13.5</v>
      </c>
      <c r="CU9" s="405"/>
      <c r="CV9" s="405"/>
      <c r="CW9" s="405"/>
      <c r="CX9" s="405"/>
      <c r="CY9" s="405"/>
      <c r="CZ9" s="405"/>
      <c r="DA9" s="406"/>
      <c r="DB9" s="404">
        <v>13.3</v>
      </c>
      <c r="DC9" s="405"/>
      <c r="DD9" s="405"/>
      <c r="DE9" s="405"/>
      <c r="DF9" s="405"/>
      <c r="DG9" s="405"/>
      <c r="DH9" s="405"/>
      <c r="DI9" s="406"/>
    </row>
    <row r="10" spans="1:119" ht="18.75" customHeight="1" thickBot="1" x14ac:dyDescent="0.2">
      <c r="A10" s="181"/>
      <c r="B10" s="401"/>
      <c r="C10" s="402"/>
      <c r="D10" s="402"/>
      <c r="E10" s="402"/>
      <c r="F10" s="402"/>
      <c r="G10" s="402"/>
      <c r="H10" s="402"/>
      <c r="I10" s="402"/>
      <c r="J10" s="402"/>
      <c r="K10" s="450"/>
      <c r="L10" s="457" t="s">
        <v>118</v>
      </c>
      <c r="M10" s="437"/>
      <c r="N10" s="437"/>
      <c r="O10" s="437"/>
      <c r="P10" s="437"/>
      <c r="Q10" s="438"/>
      <c r="R10" s="458">
        <v>29638</v>
      </c>
      <c r="S10" s="459"/>
      <c r="T10" s="459"/>
      <c r="U10" s="459"/>
      <c r="V10" s="460"/>
      <c r="W10" s="395"/>
      <c r="X10" s="396"/>
      <c r="Y10" s="396"/>
      <c r="Z10" s="396"/>
      <c r="AA10" s="396"/>
      <c r="AB10" s="396"/>
      <c r="AC10" s="396"/>
      <c r="AD10" s="396"/>
      <c r="AE10" s="396"/>
      <c r="AF10" s="396"/>
      <c r="AG10" s="396"/>
      <c r="AH10" s="396"/>
      <c r="AI10" s="396"/>
      <c r="AJ10" s="396"/>
      <c r="AK10" s="396"/>
      <c r="AL10" s="399"/>
      <c r="AM10" s="436" t="s">
        <v>119</v>
      </c>
      <c r="AN10" s="437"/>
      <c r="AO10" s="437"/>
      <c r="AP10" s="437"/>
      <c r="AQ10" s="437"/>
      <c r="AR10" s="437"/>
      <c r="AS10" s="437"/>
      <c r="AT10" s="438"/>
      <c r="AU10" s="439" t="s">
        <v>95</v>
      </c>
      <c r="AV10" s="440"/>
      <c r="AW10" s="440"/>
      <c r="AX10" s="440"/>
      <c r="AY10" s="441" t="s">
        <v>120</v>
      </c>
      <c r="AZ10" s="442"/>
      <c r="BA10" s="442"/>
      <c r="BB10" s="442"/>
      <c r="BC10" s="442"/>
      <c r="BD10" s="442"/>
      <c r="BE10" s="442"/>
      <c r="BF10" s="442"/>
      <c r="BG10" s="442"/>
      <c r="BH10" s="442"/>
      <c r="BI10" s="442"/>
      <c r="BJ10" s="442"/>
      <c r="BK10" s="442"/>
      <c r="BL10" s="442"/>
      <c r="BM10" s="443"/>
      <c r="BN10" s="407">
        <v>104394</v>
      </c>
      <c r="BO10" s="408"/>
      <c r="BP10" s="408"/>
      <c r="BQ10" s="408"/>
      <c r="BR10" s="408"/>
      <c r="BS10" s="408"/>
      <c r="BT10" s="408"/>
      <c r="BU10" s="409"/>
      <c r="BV10" s="407">
        <v>10257</v>
      </c>
      <c r="BW10" s="408"/>
      <c r="BX10" s="408"/>
      <c r="BY10" s="408"/>
      <c r="BZ10" s="408"/>
      <c r="CA10" s="408"/>
      <c r="CB10" s="408"/>
      <c r="CC10" s="409"/>
      <c r="CD10" s="184" t="s">
        <v>121</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401"/>
      <c r="C11" s="402"/>
      <c r="D11" s="402"/>
      <c r="E11" s="402"/>
      <c r="F11" s="402"/>
      <c r="G11" s="402"/>
      <c r="H11" s="402"/>
      <c r="I11" s="402"/>
      <c r="J11" s="402"/>
      <c r="K11" s="450"/>
      <c r="L11" s="461" t="s">
        <v>122</v>
      </c>
      <c r="M11" s="462"/>
      <c r="N11" s="462"/>
      <c r="O11" s="462"/>
      <c r="P11" s="462"/>
      <c r="Q11" s="463"/>
      <c r="R11" s="464" t="s">
        <v>123</v>
      </c>
      <c r="S11" s="465"/>
      <c r="T11" s="465"/>
      <c r="U11" s="465"/>
      <c r="V11" s="466"/>
      <c r="W11" s="395"/>
      <c r="X11" s="396"/>
      <c r="Y11" s="396"/>
      <c r="Z11" s="396"/>
      <c r="AA11" s="396"/>
      <c r="AB11" s="396"/>
      <c r="AC11" s="396"/>
      <c r="AD11" s="396"/>
      <c r="AE11" s="396"/>
      <c r="AF11" s="396"/>
      <c r="AG11" s="396"/>
      <c r="AH11" s="396"/>
      <c r="AI11" s="396"/>
      <c r="AJ11" s="396"/>
      <c r="AK11" s="396"/>
      <c r="AL11" s="399"/>
      <c r="AM11" s="436" t="s">
        <v>124</v>
      </c>
      <c r="AN11" s="437"/>
      <c r="AO11" s="437"/>
      <c r="AP11" s="437"/>
      <c r="AQ11" s="437"/>
      <c r="AR11" s="437"/>
      <c r="AS11" s="437"/>
      <c r="AT11" s="438"/>
      <c r="AU11" s="439" t="s">
        <v>125</v>
      </c>
      <c r="AV11" s="440"/>
      <c r="AW11" s="440"/>
      <c r="AX11" s="440"/>
      <c r="AY11" s="441" t="s">
        <v>126</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127</v>
      </c>
      <c r="CE11" s="411"/>
      <c r="CF11" s="411"/>
      <c r="CG11" s="411"/>
      <c r="CH11" s="411"/>
      <c r="CI11" s="411"/>
      <c r="CJ11" s="411"/>
      <c r="CK11" s="411"/>
      <c r="CL11" s="411"/>
      <c r="CM11" s="411"/>
      <c r="CN11" s="411"/>
      <c r="CO11" s="411"/>
      <c r="CP11" s="411"/>
      <c r="CQ11" s="411"/>
      <c r="CR11" s="411"/>
      <c r="CS11" s="412"/>
      <c r="CT11" s="447" t="s">
        <v>128</v>
      </c>
      <c r="CU11" s="448"/>
      <c r="CV11" s="448"/>
      <c r="CW11" s="448"/>
      <c r="CX11" s="448"/>
      <c r="CY11" s="448"/>
      <c r="CZ11" s="448"/>
      <c r="DA11" s="449"/>
      <c r="DB11" s="447" t="s">
        <v>129</v>
      </c>
      <c r="DC11" s="448"/>
      <c r="DD11" s="448"/>
      <c r="DE11" s="448"/>
      <c r="DF11" s="448"/>
      <c r="DG11" s="448"/>
      <c r="DH11" s="448"/>
      <c r="DI11" s="449"/>
    </row>
    <row r="12" spans="1:119" ht="18.75" customHeight="1" x14ac:dyDescent="0.15">
      <c r="A12" s="181"/>
      <c r="B12" s="467" t="s">
        <v>130</v>
      </c>
      <c r="C12" s="468"/>
      <c r="D12" s="468"/>
      <c r="E12" s="468"/>
      <c r="F12" s="468"/>
      <c r="G12" s="468"/>
      <c r="H12" s="468"/>
      <c r="I12" s="468"/>
      <c r="J12" s="468"/>
      <c r="K12" s="469"/>
      <c r="L12" s="476" t="s">
        <v>131</v>
      </c>
      <c r="M12" s="477"/>
      <c r="N12" s="477"/>
      <c r="O12" s="477"/>
      <c r="P12" s="477"/>
      <c r="Q12" s="478"/>
      <c r="R12" s="479">
        <v>26866</v>
      </c>
      <c r="S12" s="480"/>
      <c r="T12" s="480"/>
      <c r="U12" s="480"/>
      <c r="V12" s="481"/>
      <c r="W12" s="482" t="s">
        <v>1</v>
      </c>
      <c r="X12" s="440"/>
      <c r="Y12" s="440"/>
      <c r="Z12" s="440"/>
      <c r="AA12" s="440"/>
      <c r="AB12" s="483"/>
      <c r="AC12" s="484" t="s">
        <v>132</v>
      </c>
      <c r="AD12" s="485"/>
      <c r="AE12" s="485"/>
      <c r="AF12" s="485"/>
      <c r="AG12" s="486"/>
      <c r="AH12" s="484" t="s">
        <v>133</v>
      </c>
      <c r="AI12" s="485"/>
      <c r="AJ12" s="485"/>
      <c r="AK12" s="485"/>
      <c r="AL12" s="487"/>
      <c r="AM12" s="436" t="s">
        <v>134</v>
      </c>
      <c r="AN12" s="437"/>
      <c r="AO12" s="437"/>
      <c r="AP12" s="437"/>
      <c r="AQ12" s="437"/>
      <c r="AR12" s="437"/>
      <c r="AS12" s="437"/>
      <c r="AT12" s="438"/>
      <c r="AU12" s="439" t="s">
        <v>95</v>
      </c>
      <c r="AV12" s="440"/>
      <c r="AW12" s="440"/>
      <c r="AX12" s="440"/>
      <c r="AY12" s="441" t="s">
        <v>135</v>
      </c>
      <c r="AZ12" s="442"/>
      <c r="BA12" s="442"/>
      <c r="BB12" s="442"/>
      <c r="BC12" s="442"/>
      <c r="BD12" s="442"/>
      <c r="BE12" s="442"/>
      <c r="BF12" s="442"/>
      <c r="BG12" s="442"/>
      <c r="BH12" s="442"/>
      <c r="BI12" s="442"/>
      <c r="BJ12" s="442"/>
      <c r="BK12" s="442"/>
      <c r="BL12" s="442"/>
      <c r="BM12" s="443"/>
      <c r="BN12" s="407">
        <v>82000</v>
      </c>
      <c r="BO12" s="408"/>
      <c r="BP12" s="408"/>
      <c r="BQ12" s="408"/>
      <c r="BR12" s="408"/>
      <c r="BS12" s="408"/>
      <c r="BT12" s="408"/>
      <c r="BU12" s="409"/>
      <c r="BV12" s="407">
        <v>210000</v>
      </c>
      <c r="BW12" s="408"/>
      <c r="BX12" s="408"/>
      <c r="BY12" s="408"/>
      <c r="BZ12" s="408"/>
      <c r="CA12" s="408"/>
      <c r="CB12" s="408"/>
      <c r="CC12" s="409"/>
      <c r="CD12" s="410" t="s">
        <v>136</v>
      </c>
      <c r="CE12" s="411"/>
      <c r="CF12" s="411"/>
      <c r="CG12" s="411"/>
      <c r="CH12" s="411"/>
      <c r="CI12" s="411"/>
      <c r="CJ12" s="411"/>
      <c r="CK12" s="411"/>
      <c r="CL12" s="411"/>
      <c r="CM12" s="411"/>
      <c r="CN12" s="411"/>
      <c r="CO12" s="411"/>
      <c r="CP12" s="411"/>
      <c r="CQ12" s="411"/>
      <c r="CR12" s="411"/>
      <c r="CS12" s="412"/>
      <c r="CT12" s="447" t="s">
        <v>137</v>
      </c>
      <c r="CU12" s="448"/>
      <c r="CV12" s="448"/>
      <c r="CW12" s="448"/>
      <c r="CX12" s="448"/>
      <c r="CY12" s="448"/>
      <c r="CZ12" s="448"/>
      <c r="DA12" s="449"/>
      <c r="DB12" s="447" t="s">
        <v>128</v>
      </c>
      <c r="DC12" s="448"/>
      <c r="DD12" s="448"/>
      <c r="DE12" s="448"/>
      <c r="DF12" s="448"/>
      <c r="DG12" s="448"/>
      <c r="DH12" s="448"/>
      <c r="DI12" s="449"/>
    </row>
    <row r="13" spans="1:119" ht="18.75" customHeight="1" x14ac:dyDescent="0.15">
      <c r="A13" s="181"/>
      <c r="B13" s="470"/>
      <c r="C13" s="471"/>
      <c r="D13" s="471"/>
      <c r="E13" s="471"/>
      <c r="F13" s="471"/>
      <c r="G13" s="471"/>
      <c r="H13" s="471"/>
      <c r="I13" s="471"/>
      <c r="J13" s="471"/>
      <c r="K13" s="472"/>
      <c r="L13" s="190"/>
      <c r="M13" s="498" t="s">
        <v>138</v>
      </c>
      <c r="N13" s="499"/>
      <c r="O13" s="499"/>
      <c r="P13" s="499"/>
      <c r="Q13" s="500"/>
      <c r="R13" s="491">
        <v>26644</v>
      </c>
      <c r="S13" s="492"/>
      <c r="T13" s="492"/>
      <c r="U13" s="492"/>
      <c r="V13" s="493"/>
      <c r="W13" s="423" t="s">
        <v>139</v>
      </c>
      <c r="X13" s="424"/>
      <c r="Y13" s="424"/>
      <c r="Z13" s="424"/>
      <c r="AA13" s="424"/>
      <c r="AB13" s="414"/>
      <c r="AC13" s="458">
        <v>360</v>
      </c>
      <c r="AD13" s="459"/>
      <c r="AE13" s="459"/>
      <c r="AF13" s="459"/>
      <c r="AG13" s="501"/>
      <c r="AH13" s="458">
        <v>487</v>
      </c>
      <c r="AI13" s="459"/>
      <c r="AJ13" s="459"/>
      <c r="AK13" s="459"/>
      <c r="AL13" s="460"/>
      <c r="AM13" s="436" t="s">
        <v>140</v>
      </c>
      <c r="AN13" s="437"/>
      <c r="AO13" s="437"/>
      <c r="AP13" s="437"/>
      <c r="AQ13" s="437"/>
      <c r="AR13" s="437"/>
      <c r="AS13" s="437"/>
      <c r="AT13" s="438"/>
      <c r="AU13" s="439" t="s">
        <v>141</v>
      </c>
      <c r="AV13" s="440"/>
      <c r="AW13" s="440"/>
      <c r="AX13" s="440"/>
      <c r="AY13" s="441" t="s">
        <v>142</v>
      </c>
      <c r="AZ13" s="442"/>
      <c r="BA13" s="442"/>
      <c r="BB13" s="442"/>
      <c r="BC13" s="442"/>
      <c r="BD13" s="442"/>
      <c r="BE13" s="442"/>
      <c r="BF13" s="442"/>
      <c r="BG13" s="442"/>
      <c r="BH13" s="442"/>
      <c r="BI13" s="442"/>
      <c r="BJ13" s="442"/>
      <c r="BK13" s="442"/>
      <c r="BL13" s="442"/>
      <c r="BM13" s="443"/>
      <c r="BN13" s="407">
        <v>-42455</v>
      </c>
      <c r="BO13" s="408"/>
      <c r="BP13" s="408"/>
      <c r="BQ13" s="408"/>
      <c r="BR13" s="408"/>
      <c r="BS13" s="408"/>
      <c r="BT13" s="408"/>
      <c r="BU13" s="409"/>
      <c r="BV13" s="407">
        <v>206896</v>
      </c>
      <c r="BW13" s="408"/>
      <c r="BX13" s="408"/>
      <c r="BY13" s="408"/>
      <c r="BZ13" s="408"/>
      <c r="CA13" s="408"/>
      <c r="CB13" s="408"/>
      <c r="CC13" s="409"/>
      <c r="CD13" s="410" t="s">
        <v>143</v>
      </c>
      <c r="CE13" s="411"/>
      <c r="CF13" s="411"/>
      <c r="CG13" s="411"/>
      <c r="CH13" s="411"/>
      <c r="CI13" s="411"/>
      <c r="CJ13" s="411"/>
      <c r="CK13" s="411"/>
      <c r="CL13" s="411"/>
      <c r="CM13" s="411"/>
      <c r="CN13" s="411"/>
      <c r="CO13" s="411"/>
      <c r="CP13" s="411"/>
      <c r="CQ13" s="411"/>
      <c r="CR13" s="411"/>
      <c r="CS13" s="412"/>
      <c r="CT13" s="404">
        <v>6.9</v>
      </c>
      <c r="CU13" s="405"/>
      <c r="CV13" s="405"/>
      <c r="CW13" s="405"/>
      <c r="CX13" s="405"/>
      <c r="CY13" s="405"/>
      <c r="CZ13" s="405"/>
      <c r="DA13" s="406"/>
      <c r="DB13" s="404">
        <v>7.4</v>
      </c>
      <c r="DC13" s="405"/>
      <c r="DD13" s="405"/>
      <c r="DE13" s="405"/>
      <c r="DF13" s="405"/>
      <c r="DG13" s="405"/>
      <c r="DH13" s="405"/>
      <c r="DI13" s="406"/>
    </row>
    <row r="14" spans="1:119" ht="18.75" customHeight="1" thickBot="1" x14ac:dyDescent="0.2">
      <c r="A14" s="181"/>
      <c r="B14" s="470"/>
      <c r="C14" s="471"/>
      <c r="D14" s="471"/>
      <c r="E14" s="471"/>
      <c r="F14" s="471"/>
      <c r="G14" s="471"/>
      <c r="H14" s="471"/>
      <c r="I14" s="471"/>
      <c r="J14" s="471"/>
      <c r="K14" s="472"/>
      <c r="L14" s="488" t="s">
        <v>144</v>
      </c>
      <c r="M14" s="489"/>
      <c r="N14" s="489"/>
      <c r="O14" s="489"/>
      <c r="P14" s="489"/>
      <c r="Q14" s="490"/>
      <c r="R14" s="491">
        <v>27414</v>
      </c>
      <c r="S14" s="492"/>
      <c r="T14" s="492"/>
      <c r="U14" s="492"/>
      <c r="V14" s="493"/>
      <c r="W14" s="397"/>
      <c r="X14" s="398"/>
      <c r="Y14" s="398"/>
      <c r="Z14" s="398"/>
      <c r="AA14" s="398"/>
      <c r="AB14" s="387"/>
      <c r="AC14" s="494">
        <v>2.9</v>
      </c>
      <c r="AD14" s="495"/>
      <c r="AE14" s="495"/>
      <c r="AF14" s="495"/>
      <c r="AG14" s="496"/>
      <c r="AH14" s="494">
        <v>3.6</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145</v>
      </c>
      <c r="CE14" s="503"/>
      <c r="CF14" s="503"/>
      <c r="CG14" s="503"/>
      <c r="CH14" s="503"/>
      <c r="CI14" s="503"/>
      <c r="CJ14" s="503"/>
      <c r="CK14" s="503"/>
      <c r="CL14" s="503"/>
      <c r="CM14" s="503"/>
      <c r="CN14" s="503"/>
      <c r="CO14" s="503"/>
      <c r="CP14" s="503"/>
      <c r="CQ14" s="503"/>
      <c r="CR14" s="503"/>
      <c r="CS14" s="504"/>
      <c r="CT14" s="505">
        <v>31.9</v>
      </c>
      <c r="CU14" s="506"/>
      <c r="CV14" s="506"/>
      <c r="CW14" s="506"/>
      <c r="CX14" s="506"/>
      <c r="CY14" s="506"/>
      <c r="CZ14" s="506"/>
      <c r="DA14" s="507"/>
      <c r="DB14" s="505">
        <v>45</v>
      </c>
      <c r="DC14" s="506"/>
      <c r="DD14" s="506"/>
      <c r="DE14" s="506"/>
      <c r="DF14" s="506"/>
      <c r="DG14" s="506"/>
      <c r="DH14" s="506"/>
      <c r="DI14" s="507"/>
    </row>
    <row r="15" spans="1:119" ht="18.75" customHeight="1" x14ac:dyDescent="0.15">
      <c r="A15" s="181"/>
      <c r="B15" s="470"/>
      <c r="C15" s="471"/>
      <c r="D15" s="471"/>
      <c r="E15" s="471"/>
      <c r="F15" s="471"/>
      <c r="G15" s="471"/>
      <c r="H15" s="471"/>
      <c r="I15" s="471"/>
      <c r="J15" s="471"/>
      <c r="K15" s="472"/>
      <c r="L15" s="190"/>
      <c r="M15" s="498" t="s">
        <v>138</v>
      </c>
      <c r="N15" s="499"/>
      <c r="O15" s="499"/>
      <c r="P15" s="499"/>
      <c r="Q15" s="500"/>
      <c r="R15" s="491">
        <v>27193</v>
      </c>
      <c r="S15" s="492"/>
      <c r="T15" s="492"/>
      <c r="U15" s="492"/>
      <c r="V15" s="493"/>
      <c r="W15" s="423" t="s">
        <v>146</v>
      </c>
      <c r="X15" s="424"/>
      <c r="Y15" s="424"/>
      <c r="Z15" s="424"/>
      <c r="AA15" s="424"/>
      <c r="AB15" s="414"/>
      <c r="AC15" s="458">
        <v>4741</v>
      </c>
      <c r="AD15" s="459"/>
      <c r="AE15" s="459"/>
      <c r="AF15" s="459"/>
      <c r="AG15" s="501"/>
      <c r="AH15" s="458">
        <v>5278</v>
      </c>
      <c r="AI15" s="459"/>
      <c r="AJ15" s="459"/>
      <c r="AK15" s="459"/>
      <c r="AL15" s="460"/>
      <c r="AM15" s="436"/>
      <c r="AN15" s="437"/>
      <c r="AO15" s="437"/>
      <c r="AP15" s="437"/>
      <c r="AQ15" s="437"/>
      <c r="AR15" s="437"/>
      <c r="AS15" s="437"/>
      <c r="AT15" s="438"/>
      <c r="AU15" s="439"/>
      <c r="AV15" s="440"/>
      <c r="AW15" s="440"/>
      <c r="AX15" s="440"/>
      <c r="AY15" s="367" t="s">
        <v>147</v>
      </c>
      <c r="AZ15" s="368"/>
      <c r="BA15" s="368"/>
      <c r="BB15" s="368"/>
      <c r="BC15" s="368"/>
      <c r="BD15" s="368"/>
      <c r="BE15" s="368"/>
      <c r="BF15" s="368"/>
      <c r="BG15" s="368"/>
      <c r="BH15" s="368"/>
      <c r="BI15" s="368"/>
      <c r="BJ15" s="368"/>
      <c r="BK15" s="368"/>
      <c r="BL15" s="368"/>
      <c r="BM15" s="369"/>
      <c r="BN15" s="370">
        <v>3666832</v>
      </c>
      <c r="BO15" s="371"/>
      <c r="BP15" s="371"/>
      <c r="BQ15" s="371"/>
      <c r="BR15" s="371"/>
      <c r="BS15" s="371"/>
      <c r="BT15" s="371"/>
      <c r="BU15" s="372"/>
      <c r="BV15" s="370">
        <v>3532392</v>
      </c>
      <c r="BW15" s="371"/>
      <c r="BX15" s="371"/>
      <c r="BY15" s="371"/>
      <c r="BZ15" s="371"/>
      <c r="CA15" s="371"/>
      <c r="CB15" s="371"/>
      <c r="CC15" s="372"/>
      <c r="CD15" s="508" t="s">
        <v>148</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470"/>
      <c r="C16" s="471"/>
      <c r="D16" s="471"/>
      <c r="E16" s="471"/>
      <c r="F16" s="471"/>
      <c r="G16" s="471"/>
      <c r="H16" s="471"/>
      <c r="I16" s="471"/>
      <c r="J16" s="471"/>
      <c r="K16" s="472"/>
      <c r="L16" s="488" t="s">
        <v>149</v>
      </c>
      <c r="M16" s="511"/>
      <c r="N16" s="511"/>
      <c r="O16" s="511"/>
      <c r="P16" s="511"/>
      <c r="Q16" s="512"/>
      <c r="R16" s="513" t="s">
        <v>150</v>
      </c>
      <c r="S16" s="514"/>
      <c r="T16" s="514"/>
      <c r="U16" s="514"/>
      <c r="V16" s="515"/>
      <c r="W16" s="397"/>
      <c r="X16" s="398"/>
      <c r="Y16" s="398"/>
      <c r="Z16" s="398"/>
      <c r="AA16" s="398"/>
      <c r="AB16" s="387"/>
      <c r="AC16" s="494">
        <v>38.700000000000003</v>
      </c>
      <c r="AD16" s="495"/>
      <c r="AE16" s="495"/>
      <c r="AF16" s="495"/>
      <c r="AG16" s="496"/>
      <c r="AH16" s="494">
        <v>39.5</v>
      </c>
      <c r="AI16" s="495"/>
      <c r="AJ16" s="495"/>
      <c r="AK16" s="495"/>
      <c r="AL16" s="497"/>
      <c r="AM16" s="436"/>
      <c r="AN16" s="437"/>
      <c r="AO16" s="437"/>
      <c r="AP16" s="437"/>
      <c r="AQ16" s="437"/>
      <c r="AR16" s="437"/>
      <c r="AS16" s="437"/>
      <c r="AT16" s="438"/>
      <c r="AU16" s="439"/>
      <c r="AV16" s="440"/>
      <c r="AW16" s="440"/>
      <c r="AX16" s="440"/>
      <c r="AY16" s="441" t="s">
        <v>151</v>
      </c>
      <c r="AZ16" s="442"/>
      <c r="BA16" s="442"/>
      <c r="BB16" s="442"/>
      <c r="BC16" s="442"/>
      <c r="BD16" s="442"/>
      <c r="BE16" s="442"/>
      <c r="BF16" s="442"/>
      <c r="BG16" s="442"/>
      <c r="BH16" s="442"/>
      <c r="BI16" s="442"/>
      <c r="BJ16" s="442"/>
      <c r="BK16" s="442"/>
      <c r="BL16" s="442"/>
      <c r="BM16" s="443"/>
      <c r="BN16" s="407">
        <v>6354010</v>
      </c>
      <c r="BO16" s="408"/>
      <c r="BP16" s="408"/>
      <c r="BQ16" s="408"/>
      <c r="BR16" s="408"/>
      <c r="BS16" s="408"/>
      <c r="BT16" s="408"/>
      <c r="BU16" s="409"/>
      <c r="BV16" s="407">
        <v>6337692</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
      <c r="A17" s="181"/>
      <c r="B17" s="473"/>
      <c r="C17" s="474"/>
      <c r="D17" s="474"/>
      <c r="E17" s="474"/>
      <c r="F17" s="474"/>
      <c r="G17" s="474"/>
      <c r="H17" s="474"/>
      <c r="I17" s="474"/>
      <c r="J17" s="474"/>
      <c r="K17" s="475"/>
      <c r="L17" s="195"/>
      <c r="M17" s="518" t="s">
        <v>152</v>
      </c>
      <c r="N17" s="519"/>
      <c r="O17" s="519"/>
      <c r="P17" s="519"/>
      <c r="Q17" s="520"/>
      <c r="R17" s="513" t="s">
        <v>153</v>
      </c>
      <c r="S17" s="514"/>
      <c r="T17" s="514"/>
      <c r="U17" s="514"/>
      <c r="V17" s="515"/>
      <c r="W17" s="423" t="s">
        <v>154</v>
      </c>
      <c r="X17" s="424"/>
      <c r="Y17" s="424"/>
      <c r="Z17" s="424"/>
      <c r="AA17" s="424"/>
      <c r="AB17" s="414"/>
      <c r="AC17" s="458">
        <v>7145</v>
      </c>
      <c r="AD17" s="459"/>
      <c r="AE17" s="459"/>
      <c r="AF17" s="459"/>
      <c r="AG17" s="501"/>
      <c r="AH17" s="458">
        <v>7593</v>
      </c>
      <c r="AI17" s="459"/>
      <c r="AJ17" s="459"/>
      <c r="AK17" s="459"/>
      <c r="AL17" s="460"/>
      <c r="AM17" s="436"/>
      <c r="AN17" s="437"/>
      <c r="AO17" s="437"/>
      <c r="AP17" s="437"/>
      <c r="AQ17" s="437"/>
      <c r="AR17" s="437"/>
      <c r="AS17" s="437"/>
      <c r="AT17" s="438"/>
      <c r="AU17" s="439"/>
      <c r="AV17" s="440"/>
      <c r="AW17" s="440"/>
      <c r="AX17" s="440"/>
      <c r="AY17" s="441" t="s">
        <v>155</v>
      </c>
      <c r="AZ17" s="442"/>
      <c r="BA17" s="442"/>
      <c r="BB17" s="442"/>
      <c r="BC17" s="442"/>
      <c r="BD17" s="442"/>
      <c r="BE17" s="442"/>
      <c r="BF17" s="442"/>
      <c r="BG17" s="442"/>
      <c r="BH17" s="442"/>
      <c r="BI17" s="442"/>
      <c r="BJ17" s="442"/>
      <c r="BK17" s="442"/>
      <c r="BL17" s="442"/>
      <c r="BM17" s="443"/>
      <c r="BN17" s="407">
        <v>4616761</v>
      </c>
      <c r="BO17" s="408"/>
      <c r="BP17" s="408"/>
      <c r="BQ17" s="408"/>
      <c r="BR17" s="408"/>
      <c r="BS17" s="408"/>
      <c r="BT17" s="408"/>
      <c r="BU17" s="409"/>
      <c r="BV17" s="407">
        <v>4436716</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
      <c r="A18" s="181"/>
      <c r="B18" s="529" t="s">
        <v>156</v>
      </c>
      <c r="C18" s="450"/>
      <c r="D18" s="450"/>
      <c r="E18" s="530"/>
      <c r="F18" s="530"/>
      <c r="G18" s="530"/>
      <c r="H18" s="530"/>
      <c r="I18" s="530"/>
      <c r="J18" s="530"/>
      <c r="K18" s="530"/>
      <c r="L18" s="531">
        <v>193.55</v>
      </c>
      <c r="M18" s="531"/>
      <c r="N18" s="531"/>
      <c r="O18" s="531"/>
      <c r="P18" s="531"/>
      <c r="Q18" s="531"/>
      <c r="R18" s="532"/>
      <c r="S18" s="532"/>
      <c r="T18" s="532"/>
      <c r="U18" s="532"/>
      <c r="V18" s="533"/>
      <c r="W18" s="425"/>
      <c r="X18" s="426"/>
      <c r="Y18" s="426"/>
      <c r="Z18" s="426"/>
      <c r="AA18" s="426"/>
      <c r="AB18" s="417"/>
      <c r="AC18" s="534">
        <v>58.3</v>
      </c>
      <c r="AD18" s="535"/>
      <c r="AE18" s="535"/>
      <c r="AF18" s="535"/>
      <c r="AG18" s="536"/>
      <c r="AH18" s="534">
        <v>56.8</v>
      </c>
      <c r="AI18" s="535"/>
      <c r="AJ18" s="535"/>
      <c r="AK18" s="535"/>
      <c r="AL18" s="537"/>
      <c r="AM18" s="436"/>
      <c r="AN18" s="437"/>
      <c r="AO18" s="437"/>
      <c r="AP18" s="437"/>
      <c r="AQ18" s="437"/>
      <c r="AR18" s="437"/>
      <c r="AS18" s="437"/>
      <c r="AT18" s="438"/>
      <c r="AU18" s="439"/>
      <c r="AV18" s="440"/>
      <c r="AW18" s="440"/>
      <c r="AX18" s="440"/>
      <c r="AY18" s="441" t="s">
        <v>157</v>
      </c>
      <c r="AZ18" s="442"/>
      <c r="BA18" s="442"/>
      <c r="BB18" s="442"/>
      <c r="BC18" s="442"/>
      <c r="BD18" s="442"/>
      <c r="BE18" s="442"/>
      <c r="BF18" s="442"/>
      <c r="BG18" s="442"/>
      <c r="BH18" s="442"/>
      <c r="BI18" s="442"/>
      <c r="BJ18" s="442"/>
      <c r="BK18" s="442"/>
      <c r="BL18" s="442"/>
      <c r="BM18" s="443"/>
      <c r="BN18" s="407">
        <v>7039793</v>
      </c>
      <c r="BO18" s="408"/>
      <c r="BP18" s="408"/>
      <c r="BQ18" s="408"/>
      <c r="BR18" s="408"/>
      <c r="BS18" s="408"/>
      <c r="BT18" s="408"/>
      <c r="BU18" s="409"/>
      <c r="BV18" s="407">
        <v>6822223</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
      <c r="A19" s="181"/>
      <c r="B19" s="529" t="s">
        <v>158</v>
      </c>
      <c r="C19" s="450"/>
      <c r="D19" s="450"/>
      <c r="E19" s="530"/>
      <c r="F19" s="530"/>
      <c r="G19" s="530"/>
      <c r="H19" s="530"/>
      <c r="I19" s="530"/>
      <c r="J19" s="530"/>
      <c r="K19" s="530"/>
      <c r="L19" s="538">
        <v>143</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159</v>
      </c>
      <c r="AZ19" s="442"/>
      <c r="BA19" s="442"/>
      <c r="BB19" s="442"/>
      <c r="BC19" s="442"/>
      <c r="BD19" s="442"/>
      <c r="BE19" s="442"/>
      <c r="BF19" s="442"/>
      <c r="BG19" s="442"/>
      <c r="BH19" s="442"/>
      <c r="BI19" s="442"/>
      <c r="BJ19" s="442"/>
      <c r="BK19" s="442"/>
      <c r="BL19" s="442"/>
      <c r="BM19" s="443"/>
      <c r="BN19" s="407">
        <v>10007929</v>
      </c>
      <c r="BO19" s="408"/>
      <c r="BP19" s="408"/>
      <c r="BQ19" s="408"/>
      <c r="BR19" s="408"/>
      <c r="BS19" s="408"/>
      <c r="BT19" s="408"/>
      <c r="BU19" s="409"/>
      <c r="BV19" s="407">
        <v>9951369</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
      <c r="A20" s="181"/>
      <c r="B20" s="529" t="s">
        <v>160</v>
      </c>
      <c r="C20" s="450"/>
      <c r="D20" s="450"/>
      <c r="E20" s="530"/>
      <c r="F20" s="530"/>
      <c r="G20" s="530"/>
      <c r="H20" s="530"/>
      <c r="I20" s="530"/>
      <c r="J20" s="530"/>
      <c r="K20" s="530"/>
      <c r="L20" s="538">
        <v>11608</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
      <c r="A21" s="181"/>
      <c r="B21" s="547" t="s">
        <v>161</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15">
      <c r="A22" s="181"/>
      <c r="B22" s="577" t="s">
        <v>162</v>
      </c>
      <c r="C22" s="551"/>
      <c r="D22" s="552"/>
      <c r="E22" s="419" t="s">
        <v>1</v>
      </c>
      <c r="F22" s="424"/>
      <c r="G22" s="424"/>
      <c r="H22" s="424"/>
      <c r="I22" s="424"/>
      <c r="J22" s="424"/>
      <c r="K22" s="414"/>
      <c r="L22" s="419" t="s">
        <v>163</v>
      </c>
      <c r="M22" s="424"/>
      <c r="N22" s="424"/>
      <c r="O22" s="424"/>
      <c r="P22" s="414"/>
      <c r="Q22" s="582" t="s">
        <v>164</v>
      </c>
      <c r="R22" s="583"/>
      <c r="S22" s="583"/>
      <c r="T22" s="583"/>
      <c r="U22" s="583"/>
      <c r="V22" s="584"/>
      <c r="W22" s="550" t="s">
        <v>165</v>
      </c>
      <c r="X22" s="551"/>
      <c r="Y22" s="552"/>
      <c r="Z22" s="419" t="s">
        <v>1</v>
      </c>
      <c r="AA22" s="424"/>
      <c r="AB22" s="424"/>
      <c r="AC22" s="424"/>
      <c r="AD22" s="424"/>
      <c r="AE22" s="424"/>
      <c r="AF22" s="424"/>
      <c r="AG22" s="414"/>
      <c r="AH22" s="588" t="s">
        <v>166</v>
      </c>
      <c r="AI22" s="424"/>
      <c r="AJ22" s="424"/>
      <c r="AK22" s="424"/>
      <c r="AL22" s="414"/>
      <c r="AM22" s="588" t="s">
        <v>167</v>
      </c>
      <c r="AN22" s="589"/>
      <c r="AO22" s="589"/>
      <c r="AP22" s="589"/>
      <c r="AQ22" s="589"/>
      <c r="AR22" s="590"/>
      <c r="AS22" s="582" t="s">
        <v>164</v>
      </c>
      <c r="AT22" s="583"/>
      <c r="AU22" s="583"/>
      <c r="AV22" s="583"/>
      <c r="AW22" s="583"/>
      <c r="AX22" s="594"/>
      <c r="AY22" s="367" t="s">
        <v>168</v>
      </c>
      <c r="AZ22" s="368"/>
      <c r="BA22" s="368"/>
      <c r="BB22" s="368"/>
      <c r="BC22" s="368"/>
      <c r="BD22" s="368"/>
      <c r="BE22" s="368"/>
      <c r="BF22" s="368"/>
      <c r="BG22" s="368"/>
      <c r="BH22" s="368"/>
      <c r="BI22" s="368"/>
      <c r="BJ22" s="368"/>
      <c r="BK22" s="368"/>
      <c r="BL22" s="368"/>
      <c r="BM22" s="369"/>
      <c r="BN22" s="370">
        <v>12833702</v>
      </c>
      <c r="BO22" s="371"/>
      <c r="BP22" s="371"/>
      <c r="BQ22" s="371"/>
      <c r="BR22" s="371"/>
      <c r="BS22" s="371"/>
      <c r="BT22" s="371"/>
      <c r="BU22" s="372"/>
      <c r="BV22" s="370">
        <v>13478324</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15">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169</v>
      </c>
      <c r="AZ23" s="442"/>
      <c r="BA23" s="442"/>
      <c r="BB23" s="442"/>
      <c r="BC23" s="442"/>
      <c r="BD23" s="442"/>
      <c r="BE23" s="442"/>
      <c r="BF23" s="442"/>
      <c r="BG23" s="442"/>
      <c r="BH23" s="442"/>
      <c r="BI23" s="442"/>
      <c r="BJ23" s="442"/>
      <c r="BK23" s="442"/>
      <c r="BL23" s="442"/>
      <c r="BM23" s="443"/>
      <c r="BN23" s="407">
        <v>9938474</v>
      </c>
      <c r="BO23" s="408"/>
      <c r="BP23" s="408"/>
      <c r="BQ23" s="408"/>
      <c r="BR23" s="408"/>
      <c r="BS23" s="408"/>
      <c r="BT23" s="408"/>
      <c r="BU23" s="409"/>
      <c r="BV23" s="407">
        <v>10365795</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
      <c r="A24" s="181"/>
      <c r="B24" s="578"/>
      <c r="C24" s="554"/>
      <c r="D24" s="555"/>
      <c r="E24" s="457" t="s">
        <v>170</v>
      </c>
      <c r="F24" s="437"/>
      <c r="G24" s="437"/>
      <c r="H24" s="437"/>
      <c r="I24" s="437"/>
      <c r="J24" s="437"/>
      <c r="K24" s="438"/>
      <c r="L24" s="458">
        <v>1</v>
      </c>
      <c r="M24" s="459"/>
      <c r="N24" s="459"/>
      <c r="O24" s="459"/>
      <c r="P24" s="501"/>
      <c r="Q24" s="458">
        <v>7605</v>
      </c>
      <c r="R24" s="459"/>
      <c r="S24" s="459"/>
      <c r="T24" s="459"/>
      <c r="U24" s="459"/>
      <c r="V24" s="501"/>
      <c r="W24" s="553"/>
      <c r="X24" s="554"/>
      <c r="Y24" s="555"/>
      <c r="Z24" s="457" t="s">
        <v>171</v>
      </c>
      <c r="AA24" s="437"/>
      <c r="AB24" s="437"/>
      <c r="AC24" s="437"/>
      <c r="AD24" s="437"/>
      <c r="AE24" s="437"/>
      <c r="AF24" s="437"/>
      <c r="AG24" s="438"/>
      <c r="AH24" s="458">
        <v>264</v>
      </c>
      <c r="AI24" s="459"/>
      <c r="AJ24" s="459"/>
      <c r="AK24" s="459"/>
      <c r="AL24" s="501"/>
      <c r="AM24" s="458">
        <v>820248</v>
      </c>
      <c r="AN24" s="459"/>
      <c r="AO24" s="459"/>
      <c r="AP24" s="459"/>
      <c r="AQ24" s="459"/>
      <c r="AR24" s="501"/>
      <c r="AS24" s="458">
        <v>3107</v>
      </c>
      <c r="AT24" s="459"/>
      <c r="AU24" s="459"/>
      <c r="AV24" s="459"/>
      <c r="AW24" s="459"/>
      <c r="AX24" s="460"/>
      <c r="AY24" s="523" t="s">
        <v>172</v>
      </c>
      <c r="AZ24" s="524"/>
      <c r="BA24" s="524"/>
      <c r="BB24" s="524"/>
      <c r="BC24" s="524"/>
      <c r="BD24" s="524"/>
      <c r="BE24" s="524"/>
      <c r="BF24" s="524"/>
      <c r="BG24" s="524"/>
      <c r="BH24" s="524"/>
      <c r="BI24" s="524"/>
      <c r="BJ24" s="524"/>
      <c r="BK24" s="524"/>
      <c r="BL24" s="524"/>
      <c r="BM24" s="525"/>
      <c r="BN24" s="407">
        <v>7402326</v>
      </c>
      <c r="BO24" s="408"/>
      <c r="BP24" s="408"/>
      <c r="BQ24" s="408"/>
      <c r="BR24" s="408"/>
      <c r="BS24" s="408"/>
      <c r="BT24" s="408"/>
      <c r="BU24" s="409"/>
      <c r="BV24" s="407">
        <v>7714584</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15">
      <c r="A25" s="181"/>
      <c r="B25" s="578"/>
      <c r="C25" s="554"/>
      <c r="D25" s="555"/>
      <c r="E25" s="457" t="s">
        <v>173</v>
      </c>
      <c r="F25" s="437"/>
      <c r="G25" s="437"/>
      <c r="H25" s="437"/>
      <c r="I25" s="437"/>
      <c r="J25" s="437"/>
      <c r="K25" s="438"/>
      <c r="L25" s="458">
        <v>1</v>
      </c>
      <c r="M25" s="459"/>
      <c r="N25" s="459"/>
      <c r="O25" s="459"/>
      <c r="P25" s="501"/>
      <c r="Q25" s="458">
        <v>6533</v>
      </c>
      <c r="R25" s="459"/>
      <c r="S25" s="459"/>
      <c r="T25" s="459"/>
      <c r="U25" s="459"/>
      <c r="V25" s="501"/>
      <c r="W25" s="553"/>
      <c r="X25" s="554"/>
      <c r="Y25" s="555"/>
      <c r="Z25" s="457" t="s">
        <v>174</v>
      </c>
      <c r="AA25" s="437"/>
      <c r="AB25" s="437"/>
      <c r="AC25" s="437"/>
      <c r="AD25" s="437"/>
      <c r="AE25" s="437"/>
      <c r="AF25" s="437"/>
      <c r="AG25" s="438"/>
      <c r="AH25" s="458">
        <v>61</v>
      </c>
      <c r="AI25" s="459"/>
      <c r="AJ25" s="459"/>
      <c r="AK25" s="459"/>
      <c r="AL25" s="501"/>
      <c r="AM25" s="458">
        <v>194590</v>
      </c>
      <c r="AN25" s="459"/>
      <c r="AO25" s="459"/>
      <c r="AP25" s="459"/>
      <c r="AQ25" s="459"/>
      <c r="AR25" s="501"/>
      <c r="AS25" s="458">
        <v>3190</v>
      </c>
      <c r="AT25" s="459"/>
      <c r="AU25" s="459"/>
      <c r="AV25" s="459"/>
      <c r="AW25" s="459"/>
      <c r="AX25" s="460"/>
      <c r="AY25" s="367" t="s">
        <v>175</v>
      </c>
      <c r="AZ25" s="368"/>
      <c r="BA25" s="368"/>
      <c r="BB25" s="368"/>
      <c r="BC25" s="368"/>
      <c r="BD25" s="368"/>
      <c r="BE25" s="368"/>
      <c r="BF25" s="368"/>
      <c r="BG25" s="368"/>
      <c r="BH25" s="368"/>
      <c r="BI25" s="368"/>
      <c r="BJ25" s="368"/>
      <c r="BK25" s="368"/>
      <c r="BL25" s="368"/>
      <c r="BM25" s="369"/>
      <c r="BN25" s="370">
        <v>321097</v>
      </c>
      <c r="BO25" s="371"/>
      <c r="BP25" s="371"/>
      <c r="BQ25" s="371"/>
      <c r="BR25" s="371"/>
      <c r="BS25" s="371"/>
      <c r="BT25" s="371"/>
      <c r="BU25" s="372"/>
      <c r="BV25" s="370">
        <v>321923</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15">
      <c r="A26" s="181"/>
      <c r="B26" s="578"/>
      <c r="C26" s="554"/>
      <c r="D26" s="555"/>
      <c r="E26" s="457" t="s">
        <v>176</v>
      </c>
      <c r="F26" s="437"/>
      <c r="G26" s="437"/>
      <c r="H26" s="437"/>
      <c r="I26" s="437"/>
      <c r="J26" s="437"/>
      <c r="K26" s="438"/>
      <c r="L26" s="458">
        <v>1</v>
      </c>
      <c r="M26" s="459"/>
      <c r="N26" s="459"/>
      <c r="O26" s="459"/>
      <c r="P26" s="501"/>
      <c r="Q26" s="458">
        <v>6096</v>
      </c>
      <c r="R26" s="459"/>
      <c r="S26" s="459"/>
      <c r="T26" s="459"/>
      <c r="U26" s="459"/>
      <c r="V26" s="501"/>
      <c r="W26" s="553"/>
      <c r="X26" s="554"/>
      <c r="Y26" s="555"/>
      <c r="Z26" s="457" t="s">
        <v>177</v>
      </c>
      <c r="AA26" s="559"/>
      <c r="AB26" s="559"/>
      <c r="AC26" s="559"/>
      <c r="AD26" s="559"/>
      <c r="AE26" s="559"/>
      <c r="AF26" s="559"/>
      <c r="AG26" s="560"/>
      <c r="AH26" s="458">
        <v>11</v>
      </c>
      <c r="AI26" s="459"/>
      <c r="AJ26" s="459"/>
      <c r="AK26" s="459"/>
      <c r="AL26" s="501"/>
      <c r="AM26" s="458">
        <v>31449</v>
      </c>
      <c r="AN26" s="459"/>
      <c r="AO26" s="459"/>
      <c r="AP26" s="459"/>
      <c r="AQ26" s="459"/>
      <c r="AR26" s="501"/>
      <c r="AS26" s="458">
        <v>2859</v>
      </c>
      <c r="AT26" s="459"/>
      <c r="AU26" s="459"/>
      <c r="AV26" s="459"/>
      <c r="AW26" s="459"/>
      <c r="AX26" s="460"/>
      <c r="AY26" s="410" t="s">
        <v>178</v>
      </c>
      <c r="AZ26" s="411"/>
      <c r="BA26" s="411"/>
      <c r="BB26" s="411"/>
      <c r="BC26" s="411"/>
      <c r="BD26" s="411"/>
      <c r="BE26" s="411"/>
      <c r="BF26" s="411"/>
      <c r="BG26" s="411"/>
      <c r="BH26" s="411"/>
      <c r="BI26" s="411"/>
      <c r="BJ26" s="411"/>
      <c r="BK26" s="411"/>
      <c r="BL26" s="411"/>
      <c r="BM26" s="412"/>
      <c r="BN26" s="407" t="s">
        <v>137</v>
      </c>
      <c r="BO26" s="408"/>
      <c r="BP26" s="408"/>
      <c r="BQ26" s="408"/>
      <c r="BR26" s="408"/>
      <c r="BS26" s="408"/>
      <c r="BT26" s="408"/>
      <c r="BU26" s="409"/>
      <c r="BV26" s="407" t="s">
        <v>137</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
      <c r="A27" s="181"/>
      <c r="B27" s="578"/>
      <c r="C27" s="554"/>
      <c r="D27" s="555"/>
      <c r="E27" s="457" t="s">
        <v>179</v>
      </c>
      <c r="F27" s="437"/>
      <c r="G27" s="437"/>
      <c r="H27" s="437"/>
      <c r="I27" s="437"/>
      <c r="J27" s="437"/>
      <c r="K27" s="438"/>
      <c r="L27" s="458">
        <v>1</v>
      </c>
      <c r="M27" s="459"/>
      <c r="N27" s="459"/>
      <c r="O27" s="459"/>
      <c r="P27" s="501"/>
      <c r="Q27" s="458">
        <v>4550</v>
      </c>
      <c r="R27" s="459"/>
      <c r="S27" s="459"/>
      <c r="T27" s="459"/>
      <c r="U27" s="459"/>
      <c r="V27" s="501"/>
      <c r="W27" s="553"/>
      <c r="X27" s="554"/>
      <c r="Y27" s="555"/>
      <c r="Z27" s="457" t="s">
        <v>180</v>
      </c>
      <c r="AA27" s="437"/>
      <c r="AB27" s="437"/>
      <c r="AC27" s="437"/>
      <c r="AD27" s="437"/>
      <c r="AE27" s="437"/>
      <c r="AF27" s="437"/>
      <c r="AG27" s="438"/>
      <c r="AH27" s="458">
        <v>9</v>
      </c>
      <c r="AI27" s="459"/>
      <c r="AJ27" s="459"/>
      <c r="AK27" s="459"/>
      <c r="AL27" s="501"/>
      <c r="AM27" s="458">
        <v>29253</v>
      </c>
      <c r="AN27" s="459"/>
      <c r="AO27" s="459"/>
      <c r="AP27" s="459"/>
      <c r="AQ27" s="459"/>
      <c r="AR27" s="501"/>
      <c r="AS27" s="458">
        <v>3250</v>
      </c>
      <c r="AT27" s="459"/>
      <c r="AU27" s="459"/>
      <c r="AV27" s="459"/>
      <c r="AW27" s="459"/>
      <c r="AX27" s="460"/>
      <c r="AY27" s="502" t="s">
        <v>181</v>
      </c>
      <c r="AZ27" s="503"/>
      <c r="BA27" s="503"/>
      <c r="BB27" s="503"/>
      <c r="BC27" s="503"/>
      <c r="BD27" s="503"/>
      <c r="BE27" s="503"/>
      <c r="BF27" s="503"/>
      <c r="BG27" s="503"/>
      <c r="BH27" s="503"/>
      <c r="BI27" s="503"/>
      <c r="BJ27" s="503"/>
      <c r="BK27" s="503"/>
      <c r="BL27" s="503"/>
      <c r="BM27" s="504"/>
      <c r="BN27" s="526">
        <v>222464</v>
      </c>
      <c r="BO27" s="527"/>
      <c r="BP27" s="527"/>
      <c r="BQ27" s="527"/>
      <c r="BR27" s="527"/>
      <c r="BS27" s="527"/>
      <c r="BT27" s="527"/>
      <c r="BU27" s="528"/>
      <c r="BV27" s="526">
        <v>222444</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15">
      <c r="A28" s="181"/>
      <c r="B28" s="578"/>
      <c r="C28" s="554"/>
      <c r="D28" s="555"/>
      <c r="E28" s="457" t="s">
        <v>182</v>
      </c>
      <c r="F28" s="437"/>
      <c r="G28" s="437"/>
      <c r="H28" s="437"/>
      <c r="I28" s="437"/>
      <c r="J28" s="437"/>
      <c r="K28" s="438"/>
      <c r="L28" s="458">
        <v>1</v>
      </c>
      <c r="M28" s="459"/>
      <c r="N28" s="459"/>
      <c r="O28" s="459"/>
      <c r="P28" s="501"/>
      <c r="Q28" s="458">
        <v>3950</v>
      </c>
      <c r="R28" s="459"/>
      <c r="S28" s="459"/>
      <c r="T28" s="459"/>
      <c r="U28" s="459"/>
      <c r="V28" s="501"/>
      <c r="W28" s="553"/>
      <c r="X28" s="554"/>
      <c r="Y28" s="555"/>
      <c r="Z28" s="457" t="s">
        <v>183</v>
      </c>
      <c r="AA28" s="437"/>
      <c r="AB28" s="437"/>
      <c r="AC28" s="437"/>
      <c r="AD28" s="437"/>
      <c r="AE28" s="437"/>
      <c r="AF28" s="437"/>
      <c r="AG28" s="438"/>
      <c r="AH28" s="458" t="s">
        <v>128</v>
      </c>
      <c r="AI28" s="459"/>
      <c r="AJ28" s="459"/>
      <c r="AK28" s="459"/>
      <c r="AL28" s="501"/>
      <c r="AM28" s="458" t="s">
        <v>184</v>
      </c>
      <c r="AN28" s="459"/>
      <c r="AO28" s="459"/>
      <c r="AP28" s="459"/>
      <c r="AQ28" s="459"/>
      <c r="AR28" s="501"/>
      <c r="AS28" s="458" t="s">
        <v>137</v>
      </c>
      <c r="AT28" s="459"/>
      <c r="AU28" s="459"/>
      <c r="AV28" s="459"/>
      <c r="AW28" s="459"/>
      <c r="AX28" s="460"/>
      <c r="AY28" s="561" t="s">
        <v>185</v>
      </c>
      <c r="AZ28" s="562"/>
      <c r="BA28" s="562"/>
      <c r="BB28" s="563"/>
      <c r="BC28" s="367" t="s">
        <v>49</v>
      </c>
      <c r="BD28" s="368"/>
      <c r="BE28" s="368"/>
      <c r="BF28" s="368"/>
      <c r="BG28" s="368"/>
      <c r="BH28" s="368"/>
      <c r="BI28" s="368"/>
      <c r="BJ28" s="368"/>
      <c r="BK28" s="368"/>
      <c r="BL28" s="368"/>
      <c r="BM28" s="369"/>
      <c r="BN28" s="370">
        <v>817492</v>
      </c>
      <c r="BO28" s="371"/>
      <c r="BP28" s="371"/>
      <c r="BQ28" s="371"/>
      <c r="BR28" s="371"/>
      <c r="BS28" s="371"/>
      <c r="BT28" s="371"/>
      <c r="BU28" s="372"/>
      <c r="BV28" s="370">
        <v>795085</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15">
      <c r="A29" s="181"/>
      <c r="B29" s="578"/>
      <c r="C29" s="554"/>
      <c r="D29" s="555"/>
      <c r="E29" s="457" t="s">
        <v>186</v>
      </c>
      <c r="F29" s="437"/>
      <c r="G29" s="437"/>
      <c r="H29" s="437"/>
      <c r="I29" s="437"/>
      <c r="J29" s="437"/>
      <c r="K29" s="438"/>
      <c r="L29" s="458">
        <v>12</v>
      </c>
      <c r="M29" s="459"/>
      <c r="N29" s="459"/>
      <c r="O29" s="459"/>
      <c r="P29" s="501"/>
      <c r="Q29" s="458">
        <v>3750</v>
      </c>
      <c r="R29" s="459"/>
      <c r="S29" s="459"/>
      <c r="T29" s="459"/>
      <c r="U29" s="459"/>
      <c r="V29" s="501"/>
      <c r="W29" s="556"/>
      <c r="X29" s="557"/>
      <c r="Y29" s="558"/>
      <c r="Z29" s="457" t="s">
        <v>187</v>
      </c>
      <c r="AA29" s="437"/>
      <c r="AB29" s="437"/>
      <c r="AC29" s="437"/>
      <c r="AD29" s="437"/>
      <c r="AE29" s="437"/>
      <c r="AF29" s="437"/>
      <c r="AG29" s="438"/>
      <c r="AH29" s="458">
        <v>273</v>
      </c>
      <c r="AI29" s="459"/>
      <c r="AJ29" s="459"/>
      <c r="AK29" s="459"/>
      <c r="AL29" s="501"/>
      <c r="AM29" s="458">
        <v>849501</v>
      </c>
      <c r="AN29" s="459"/>
      <c r="AO29" s="459"/>
      <c r="AP29" s="459"/>
      <c r="AQ29" s="459"/>
      <c r="AR29" s="501"/>
      <c r="AS29" s="458">
        <v>3112</v>
      </c>
      <c r="AT29" s="459"/>
      <c r="AU29" s="459"/>
      <c r="AV29" s="459"/>
      <c r="AW29" s="459"/>
      <c r="AX29" s="460"/>
      <c r="AY29" s="564"/>
      <c r="AZ29" s="565"/>
      <c r="BA29" s="565"/>
      <c r="BB29" s="566"/>
      <c r="BC29" s="441" t="s">
        <v>188</v>
      </c>
      <c r="BD29" s="442"/>
      <c r="BE29" s="442"/>
      <c r="BF29" s="442"/>
      <c r="BG29" s="442"/>
      <c r="BH29" s="442"/>
      <c r="BI29" s="442"/>
      <c r="BJ29" s="442"/>
      <c r="BK29" s="442"/>
      <c r="BL29" s="442"/>
      <c r="BM29" s="443"/>
      <c r="BN29" s="407">
        <v>637840</v>
      </c>
      <c r="BO29" s="408"/>
      <c r="BP29" s="408"/>
      <c r="BQ29" s="408"/>
      <c r="BR29" s="408"/>
      <c r="BS29" s="408"/>
      <c r="BT29" s="408"/>
      <c r="BU29" s="409"/>
      <c r="BV29" s="407">
        <v>437831</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189</v>
      </c>
      <c r="X30" s="575"/>
      <c r="Y30" s="575"/>
      <c r="Z30" s="575"/>
      <c r="AA30" s="575"/>
      <c r="AB30" s="575"/>
      <c r="AC30" s="575"/>
      <c r="AD30" s="575"/>
      <c r="AE30" s="575"/>
      <c r="AF30" s="575"/>
      <c r="AG30" s="576"/>
      <c r="AH30" s="534">
        <v>97.6</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51</v>
      </c>
      <c r="BD30" s="524"/>
      <c r="BE30" s="524"/>
      <c r="BF30" s="524"/>
      <c r="BG30" s="524"/>
      <c r="BH30" s="524"/>
      <c r="BI30" s="524"/>
      <c r="BJ30" s="524"/>
      <c r="BK30" s="524"/>
      <c r="BL30" s="524"/>
      <c r="BM30" s="525"/>
      <c r="BN30" s="526">
        <v>1098241</v>
      </c>
      <c r="BO30" s="527"/>
      <c r="BP30" s="527"/>
      <c r="BQ30" s="527"/>
      <c r="BR30" s="527"/>
      <c r="BS30" s="527"/>
      <c r="BT30" s="527"/>
      <c r="BU30" s="528"/>
      <c r="BV30" s="526">
        <v>866364</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570" t="s">
        <v>190</v>
      </c>
      <c r="D32" s="570"/>
      <c r="E32" s="570"/>
      <c r="F32" s="570"/>
      <c r="G32" s="570"/>
      <c r="H32" s="570"/>
      <c r="I32" s="570"/>
      <c r="J32" s="570"/>
      <c r="K32" s="570"/>
      <c r="L32" s="570"/>
      <c r="M32" s="570"/>
      <c r="N32" s="570"/>
      <c r="O32" s="570"/>
      <c r="P32" s="570"/>
      <c r="Q32" s="570"/>
      <c r="R32" s="570"/>
      <c r="S32" s="570"/>
      <c r="U32" s="411" t="s">
        <v>191</v>
      </c>
      <c r="V32" s="411"/>
      <c r="W32" s="411"/>
      <c r="X32" s="411"/>
      <c r="Y32" s="411"/>
      <c r="Z32" s="411"/>
      <c r="AA32" s="411"/>
      <c r="AB32" s="411"/>
      <c r="AC32" s="411"/>
      <c r="AD32" s="411"/>
      <c r="AE32" s="411"/>
      <c r="AF32" s="411"/>
      <c r="AG32" s="411"/>
      <c r="AH32" s="411"/>
      <c r="AI32" s="411"/>
      <c r="AJ32" s="411"/>
      <c r="AK32" s="411"/>
      <c r="AM32" s="411" t="s">
        <v>192</v>
      </c>
      <c r="AN32" s="411"/>
      <c r="AO32" s="411"/>
      <c r="AP32" s="411"/>
      <c r="AQ32" s="411"/>
      <c r="AR32" s="411"/>
      <c r="AS32" s="411"/>
      <c r="AT32" s="411"/>
      <c r="AU32" s="411"/>
      <c r="AV32" s="411"/>
      <c r="AW32" s="411"/>
      <c r="AX32" s="411"/>
      <c r="AY32" s="411"/>
      <c r="AZ32" s="411"/>
      <c r="BA32" s="411"/>
      <c r="BB32" s="411"/>
      <c r="BC32" s="411"/>
      <c r="BE32" s="411" t="s">
        <v>193</v>
      </c>
      <c r="BF32" s="411"/>
      <c r="BG32" s="411"/>
      <c r="BH32" s="411"/>
      <c r="BI32" s="411"/>
      <c r="BJ32" s="411"/>
      <c r="BK32" s="411"/>
      <c r="BL32" s="411"/>
      <c r="BM32" s="411"/>
      <c r="BN32" s="411"/>
      <c r="BO32" s="411"/>
      <c r="BP32" s="411"/>
      <c r="BQ32" s="411"/>
      <c r="BR32" s="411"/>
      <c r="BS32" s="411"/>
      <c r="BT32" s="411"/>
      <c r="BU32" s="411"/>
      <c r="BW32" s="411" t="s">
        <v>194</v>
      </c>
      <c r="BX32" s="411"/>
      <c r="BY32" s="411"/>
      <c r="BZ32" s="411"/>
      <c r="CA32" s="411"/>
      <c r="CB32" s="411"/>
      <c r="CC32" s="411"/>
      <c r="CD32" s="411"/>
      <c r="CE32" s="411"/>
      <c r="CF32" s="411"/>
      <c r="CG32" s="411"/>
      <c r="CH32" s="411"/>
      <c r="CI32" s="411"/>
      <c r="CJ32" s="411"/>
      <c r="CK32" s="411"/>
      <c r="CL32" s="411"/>
      <c r="CM32" s="411"/>
      <c r="CO32" s="411" t="s">
        <v>195</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15">
      <c r="A33" s="181"/>
      <c r="B33" s="205"/>
      <c r="C33" s="431" t="s">
        <v>196</v>
      </c>
      <c r="D33" s="431"/>
      <c r="E33" s="396" t="s">
        <v>197</v>
      </c>
      <c r="F33" s="396"/>
      <c r="G33" s="396"/>
      <c r="H33" s="396"/>
      <c r="I33" s="396"/>
      <c r="J33" s="396"/>
      <c r="K33" s="396"/>
      <c r="L33" s="396"/>
      <c r="M33" s="396"/>
      <c r="N33" s="396"/>
      <c r="O33" s="396"/>
      <c r="P33" s="396"/>
      <c r="Q33" s="396"/>
      <c r="R33" s="396"/>
      <c r="S33" s="396"/>
      <c r="T33" s="206"/>
      <c r="U33" s="431" t="s">
        <v>198</v>
      </c>
      <c r="V33" s="431"/>
      <c r="W33" s="396" t="s">
        <v>199</v>
      </c>
      <c r="X33" s="396"/>
      <c r="Y33" s="396"/>
      <c r="Z33" s="396"/>
      <c r="AA33" s="396"/>
      <c r="AB33" s="396"/>
      <c r="AC33" s="396"/>
      <c r="AD33" s="396"/>
      <c r="AE33" s="396"/>
      <c r="AF33" s="396"/>
      <c r="AG33" s="396"/>
      <c r="AH33" s="396"/>
      <c r="AI33" s="396"/>
      <c r="AJ33" s="396"/>
      <c r="AK33" s="396"/>
      <c r="AL33" s="206"/>
      <c r="AM33" s="431" t="s">
        <v>196</v>
      </c>
      <c r="AN33" s="431"/>
      <c r="AO33" s="396" t="s">
        <v>200</v>
      </c>
      <c r="AP33" s="396"/>
      <c r="AQ33" s="396"/>
      <c r="AR33" s="396"/>
      <c r="AS33" s="396"/>
      <c r="AT33" s="396"/>
      <c r="AU33" s="396"/>
      <c r="AV33" s="396"/>
      <c r="AW33" s="396"/>
      <c r="AX33" s="396"/>
      <c r="AY33" s="396"/>
      <c r="AZ33" s="396"/>
      <c r="BA33" s="396"/>
      <c r="BB33" s="396"/>
      <c r="BC33" s="396"/>
      <c r="BD33" s="207"/>
      <c r="BE33" s="396" t="s">
        <v>201</v>
      </c>
      <c r="BF33" s="396"/>
      <c r="BG33" s="396" t="s">
        <v>202</v>
      </c>
      <c r="BH33" s="396"/>
      <c r="BI33" s="396"/>
      <c r="BJ33" s="396"/>
      <c r="BK33" s="396"/>
      <c r="BL33" s="396"/>
      <c r="BM33" s="396"/>
      <c r="BN33" s="396"/>
      <c r="BO33" s="396"/>
      <c r="BP33" s="396"/>
      <c r="BQ33" s="396"/>
      <c r="BR33" s="396"/>
      <c r="BS33" s="396"/>
      <c r="BT33" s="396"/>
      <c r="BU33" s="396"/>
      <c r="BV33" s="207"/>
      <c r="BW33" s="431" t="s">
        <v>201</v>
      </c>
      <c r="BX33" s="431"/>
      <c r="BY33" s="396" t="s">
        <v>203</v>
      </c>
      <c r="BZ33" s="396"/>
      <c r="CA33" s="396"/>
      <c r="CB33" s="396"/>
      <c r="CC33" s="396"/>
      <c r="CD33" s="396"/>
      <c r="CE33" s="396"/>
      <c r="CF33" s="396"/>
      <c r="CG33" s="396"/>
      <c r="CH33" s="396"/>
      <c r="CI33" s="396"/>
      <c r="CJ33" s="396"/>
      <c r="CK33" s="396"/>
      <c r="CL33" s="396"/>
      <c r="CM33" s="396"/>
      <c r="CN33" s="206"/>
      <c r="CO33" s="431" t="s">
        <v>196</v>
      </c>
      <c r="CP33" s="431"/>
      <c r="CQ33" s="396" t="s">
        <v>204</v>
      </c>
      <c r="CR33" s="396"/>
      <c r="CS33" s="396"/>
      <c r="CT33" s="396"/>
      <c r="CU33" s="396"/>
      <c r="CV33" s="396"/>
      <c r="CW33" s="396"/>
      <c r="CX33" s="396"/>
      <c r="CY33" s="396"/>
      <c r="CZ33" s="396"/>
      <c r="DA33" s="396"/>
      <c r="DB33" s="396"/>
      <c r="DC33" s="396"/>
      <c r="DD33" s="396"/>
      <c r="DE33" s="396"/>
      <c r="DF33" s="206"/>
      <c r="DG33" s="596" t="s">
        <v>205</v>
      </c>
      <c r="DH33" s="596"/>
      <c r="DI33" s="208"/>
    </row>
    <row r="34" spans="1:113" ht="32.25" customHeight="1" x14ac:dyDescent="0.15">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3</v>
      </c>
      <c r="V34" s="597"/>
      <c r="W34" s="598" t="str">
        <f>IF('各会計、関係団体の財政状況及び健全化判断比率'!B28="","",'各会計、関係団体の財政状況及び健全化判断比率'!B28)</f>
        <v>高萩市国民健康保険事業特別会計</v>
      </c>
      <c r="X34" s="598"/>
      <c r="Y34" s="598"/>
      <c r="Z34" s="598"/>
      <c r="AA34" s="598"/>
      <c r="AB34" s="598"/>
      <c r="AC34" s="598"/>
      <c r="AD34" s="598"/>
      <c r="AE34" s="598"/>
      <c r="AF34" s="598"/>
      <c r="AG34" s="598"/>
      <c r="AH34" s="598"/>
      <c r="AI34" s="598"/>
      <c r="AJ34" s="598"/>
      <c r="AK34" s="598"/>
      <c r="AL34" s="181"/>
      <c r="AM34" s="597">
        <f>IF(AO34="","",MAX(C34:D43,U34:V43)+1)</f>
        <v>6</v>
      </c>
      <c r="AN34" s="597"/>
      <c r="AO34" s="598" t="str">
        <f>IF('各会計、関係団体の財政状況及び健全化判断比率'!B31="","",'各会計、関係団体の財政状況及び健全化判断比率'!B31)</f>
        <v>高萩市水道事業会計</v>
      </c>
      <c r="AP34" s="598"/>
      <c r="AQ34" s="598"/>
      <c r="AR34" s="598"/>
      <c r="AS34" s="598"/>
      <c r="AT34" s="598"/>
      <c r="AU34" s="598"/>
      <c r="AV34" s="598"/>
      <c r="AW34" s="598"/>
      <c r="AX34" s="598"/>
      <c r="AY34" s="598"/>
      <c r="AZ34" s="598"/>
      <c r="BA34" s="598"/>
      <c r="BB34" s="598"/>
      <c r="BC34" s="598"/>
      <c r="BD34" s="181"/>
      <c r="BE34" s="597" t="str">
        <f>IF(BG34="","",MAX(C34:D43,U34:V43,AM34:AN43)+1)</f>
        <v/>
      </c>
      <c r="BF34" s="597"/>
      <c r="BG34" s="598"/>
      <c r="BH34" s="598"/>
      <c r="BI34" s="598"/>
      <c r="BJ34" s="598"/>
      <c r="BK34" s="598"/>
      <c r="BL34" s="598"/>
      <c r="BM34" s="598"/>
      <c r="BN34" s="598"/>
      <c r="BO34" s="598"/>
      <c r="BP34" s="598"/>
      <c r="BQ34" s="598"/>
      <c r="BR34" s="598"/>
      <c r="BS34" s="598"/>
      <c r="BT34" s="598"/>
      <c r="BU34" s="598"/>
      <c r="BV34" s="181"/>
      <c r="BW34" s="597">
        <f>IF(BY34="","",MAX(C34:D43,U34:V43,AM34:AN43,BE34:BF43)+1)</f>
        <v>8</v>
      </c>
      <c r="BX34" s="597"/>
      <c r="BY34" s="598" t="str">
        <f>IF('各会計、関係団体の財政状況及び健全化判断比率'!B68="","",'各会計、関係団体の財政状況及び健全化判断比率'!B68)</f>
        <v>茨城県市町村総合事務組合（一般会計）</v>
      </c>
      <c r="BZ34" s="598"/>
      <c r="CA34" s="598"/>
      <c r="CB34" s="598"/>
      <c r="CC34" s="598"/>
      <c r="CD34" s="598"/>
      <c r="CE34" s="598"/>
      <c r="CF34" s="598"/>
      <c r="CG34" s="598"/>
      <c r="CH34" s="598"/>
      <c r="CI34" s="598"/>
      <c r="CJ34" s="598"/>
      <c r="CK34" s="598"/>
      <c r="CL34" s="598"/>
      <c r="CM34" s="598"/>
      <c r="CN34" s="181"/>
      <c r="CO34" s="597" t="str">
        <f>IF(CQ34="","",MAX(C34:D43,U34:V43,AM34:AN43,BE34:BF43,BW34:BX43)+1)</f>
        <v/>
      </c>
      <c r="CP34" s="597"/>
      <c r="CQ34" s="598" t="str">
        <f>IF('各会計、関係団体の財政状況及び健全化判断比率'!BS7="","",'各会計、関係団体の財政状況及び健全化判断比率'!BS7)</f>
        <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15">
      <c r="A35" s="181"/>
      <c r="B35" s="205"/>
      <c r="C35" s="597">
        <f>IF(E35="","",C34+1)</f>
        <v>2</v>
      </c>
      <c r="D35" s="597"/>
      <c r="E35" s="598" t="str">
        <f>IF('各会計、関係団体の財政状況及び健全化判断比率'!B8="","",'各会計、関係団体の財政状況及び健全化判断比率'!B8)</f>
        <v>高萩市霊園事業特別会計</v>
      </c>
      <c r="F35" s="598"/>
      <c r="G35" s="598"/>
      <c r="H35" s="598"/>
      <c r="I35" s="598"/>
      <c r="J35" s="598"/>
      <c r="K35" s="598"/>
      <c r="L35" s="598"/>
      <c r="M35" s="598"/>
      <c r="N35" s="598"/>
      <c r="O35" s="598"/>
      <c r="P35" s="598"/>
      <c r="Q35" s="598"/>
      <c r="R35" s="598"/>
      <c r="S35" s="598"/>
      <c r="T35" s="181"/>
      <c r="U35" s="597">
        <f>IF(W35="","",U34+1)</f>
        <v>4</v>
      </c>
      <c r="V35" s="597"/>
      <c r="W35" s="598" t="str">
        <f>IF('各会計、関係団体の財政状況及び健全化判断比率'!B29="","",'各会計、関係団体の財政状況及び健全化判断比率'!B29)</f>
        <v>高萩市介護保険事業特別会計</v>
      </c>
      <c r="X35" s="598"/>
      <c r="Y35" s="598"/>
      <c r="Z35" s="598"/>
      <c r="AA35" s="598"/>
      <c r="AB35" s="598"/>
      <c r="AC35" s="598"/>
      <c r="AD35" s="598"/>
      <c r="AE35" s="598"/>
      <c r="AF35" s="598"/>
      <c r="AG35" s="598"/>
      <c r="AH35" s="598"/>
      <c r="AI35" s="598"/>
      <c r="AJ35" s="598"/>
      <c r="AK35" s="598"/>
      <c r="AL35" s="181"/>
      <c r="AM35" s="597">
        <f t="shared" ref="AM35:AM43" si="0">IF(AO35="","",AM34+1)</f>
        <v>7</v>
      </c>
      <c r="AN35" s="597"/>
      <c r="AO35" s="598" t="str">
        <f>IF('各会計、関係団体の財政状況及び健全化判断比率'!B32="","",'各会計、関係団体の財政状況及び健全化判断比率'!B32)</f>
        <v>高萩市工業用水道事業会計</v>
      </c>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9</v>
      </c>
      <c r="BX35" s="597"/>
      <c r="BY35" s="598" t="str">
        <f>IF('各会計、関係団体の財政状況及び健全化判断比率'!B69="","",'各会計、関係団体の財政状況及び健全化判断比率'!B69)</f>
        <v>茨城県市町村総合事務組合（県民交通災害共済事業特別会計）</v>
      </c>
      <c r="BZ35" s="598"/>
      <c r="CA35" s="598"/>
      <c r="CB35" s="598"/>
      <c r="CC35" s="598"/>
      <c r="CD35" s="598"/>
      <c r="CE35" s="598"/>
      <c r="CF35" s="598"/>
      <c r="CG35" s="598"/>
      <c r="CH35" s="598"/>
      <c r="CI35" s="598"/>
      <c r="CJ35" s="598"/>
      <c r="CK35" s="598"/>
      <c r="CL35" s="598"/>
      <c r="CM35" s="598"/>
      <c r="CN35" s="181"/>
      <c r="CO35" s="597" t="str">
        <f t="shared" ref="CO35:CO43" si="3">IF(CQ35="","",CO34+1)</f>
        <v/>
      </c>
      <c r="CP35" s="597"/>
      <c r="CQ35" s="598" t="str">
        <f>IF('各会計、関係団体の財政状況及び健全化判断比率'!BS8="","",'各会計、関係団体の財政状況及び健全化判断比率'!BS8)</f>
        <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15">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5</v>
      </c>
      <c r="V36" s="597"/>
      <c r="W36" s="598" t="str">
        <f>IF('各会計、関係団体の財政状況及び健全化判断比率'!B30="","",'各会計、関係団体の財政状況及び健全化判断比率'!B30)</f>
        <v>高萩市後期高齢者医療事業特別会計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10</v>
      </c>
      <c r="BX36" s="597"/>
      <c r="BY36" s="598" t="str">
        <f>IF('各会計、関係団体の財政状況及び健全化判断比率'!B70="","",'各会計、関係団体の財政状況及び健全化判断比率'!B70)</f>
        <v>日立・高萩広域下水道組合</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15">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11</v>
      </c>
      <c r="BX37" s="597"/>
      <c r="BY37" s="598" t="str">
        <f>IF('各会計、関係団体の財政状況及び健全化判断比率'!B71="","",'各会計、関係団体の財政状況及び健全化判断比率'!B71)</f>
        <v>高萩・北茨城広域事務組合（一般会計）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15">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12</v>
      </c>
      <c r="BX38" s="597"/>
      <c r="BY38" s="598" t="str">
        <f>IF('各会計、関係団体の財政状況及び健全化判断比率'!B72="","",'各会計、関係団体の財政状況及び健全化判断比率'!B72)</f>
        <v>高萩・北茨城広域事務組合（工業用水道事業会計）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15">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13</v>
      </c>
      <c r="BX39" s="597"/>
      <c r="BY39" s="598" t="str">
        <f>IF('各会計、関係団体の財政状況及び健全化判断比率'!B73="","",'各会計、関係団体の財政状況及び健全化判断比率'!B73)</f>
        <v>茨城租税債権管理機構</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15">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14</v>
      </c>
      <c r="BX40" s="597"/>
      <c r="BY40" s="598" t="str">
        <f>IF('各会計、関係団体の財政状況及び健全化判断比率'!B74="","",'各会計、関係団体の財政状況及び健全化判断比率'!B74)</f>
        <v>茨城県後期高齢者医療広域連合（一般会計）</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15">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f t="shared" si="2"/>
        <v>15</v>
      </c>
      <c r="BX41" s="597"/>
      <c r="BY41" s="598" t="str">
        <f>IF('各会計、関係団体の財政状況及び健全化判断比率'!B75="","",'各会計、関係団体の財政状況及び健全化判断比率'!B75)</f>
        <v>茨城県後期高齢者医療広域連合（後期高齢医療特別会計）</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15">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t="str">
        <f t="shared" si="2"/>
        <v/>
      </c>
      <c r="BX42" s="597"/>
      <c r="BY42" s="598" t="str">
        <f>IF('各会計、関係団体の財政状況及び健全化判断比率'!B76="","",'各会計、関係団体の財政状況及び健全化判断比率'!B76)</f>
        <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15">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206</v>
      </c>
      <c r="E46" s="600" t="s">
        <v>207</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15">
      <c r="E47" s="600" t="s">
        <v>208</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15">
      <c r="E48" s="600" t="s">
        <v>209</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15">
      <c r="E49" s="601" t="s">
        <v>210</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15">
      <c r="E50" s="600" t="s">
        <v>211</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15">
      <c r="E51" s="600" t="s">
        <v>212</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15">
      <c r="E52" s="600" t="s">
        <v>213</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15">
      <c r="E53" s="600" t="s">
        <v>214</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15"/>
    <row r="55" spans="5:113" x14ac:dyDescent="0.15"/>
    <row r="56" spans="5:113" x14ac:dyDescent="0.15"/>
  </sheetData>
  <sheetProtection algorithmName="SHA-512" hashValue="wBJFzSJmfyXRXs1qpPm0TAc5dk1NEsfk47EXV/0R0hk84rLl2sN6JWdu/vt9F9KyLF3X83MEZ/YXlDBzwFOQEA==" saltValue="66sK7bimjwvDwODzQD4lvA=="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75" zoomScaleNormal="75"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550</v>
      </c>
      <c r="G33" s="29" t="s">
        <v>551</v>
      </c>
      <c r="H33" s="29" t="s">
        <v>552</v>
      </c>
      <c r="I33" s="29" t="s">
        <v>553</v>
      </c>
      <c r="J33" s="30" t="s">
        <v>554</v>
      </c>
      <c r="K33" s="22"/>
      <c r="L33" s="22"/>
      <c r="M33" s="22"/>
      <c r="N33" s="22"/>
      <c r="O33" s="22"/>
      <c r="P33" s="22"/>
    </row>
    <row r="34" spans="1:16" ht="39" customHeight="1" x14ac:dyDescent="0.15">
      <c r="A34" s="22"/>
      <c r="B34" s="31"/>
      <c r="C34" s="1151" t="s">
        <v>558</v>
      </c>
      <c r="D34" s="1151"/>
      <c r="E34" s="1152"/>
      <c r="F34" s="32">
        <v>9.76</v>
      </c>
      <c r="G34" s="33">
        <v>11.51</v>
      </c>
      <c r="H34" s="33">
        <v>12.11</v>
      </c>
      <c r="I34" s="33">
        <v>12.83</v>
      </c>
      <c r="J34" s="34">
        <v>14.3</v>
      </c>
      <c r="K34" s="22"/>
      <c r="L34" s="22"/>
      <c r="M34" s="22"/>
      <c r="N34" s="22"/>
      <c r="O34" s="22"/>
      <c r="P34" s="22"/>
    </row>
    <row r="35" spans="1:16" ht="39" customHeight="1" x14ac:dyDescent="0.15">
      <c r="A35" s="22"/>
      <c r="B35" s="35"/>
      <c r="C35" s="1145" t="s">
        <v>559</v>
      </c>
      <c r="D35" s="1146"/>
      <c r="E35" s="1147"/>
      <c r="F35" s="36">
        <v>6.29</v>
      </c>
      <c r="G35" s="37">
        <v>5.62</v>
      </c>
      <c r="H35" s="37">
        <v>5.35</v>
      </c>
      <c r="I35" s="37">
        <v>10.48</v>
      </c>
      <c r="J35" s="38">
        <v>10.15</v>
      </c>
      <c r="K35" s="22"/>
      <c r="L35" s="22"/>
      <c r="M35" s="22"/>
      <c r="N35" s="22"/>
      <c r="O35" s="22"/>
      <c r="P35" s="22"/>
    </row>
    <row r="36" spans="1:16" ht="39" customHeight="1" x14ac:dyDescent="0.15">
      <c r="A36" s="22"/>
      <c r="B36" s="35"/>
      <c r="C36" s="1145" t="s">
        <v>560</v>
      </c>
      <c r="D36" s="1146"/>
      <c r="E36" s="1147"/>
      <c r="F36" s="36">
        <v>6.83</v>
      </c>
      <c r="G36" s="37">
        <v>7.18</v>
      </c>
      <c r="H36" s="37">
        <v>7.4</v>
      </c>
      <c r="I36" s="37">
        <v>7.26</v>
      </c>
      <c r="J36" s="38">
        <v>7.33</v>
      </c>
      <c r="K36" s="22"/>
      <c r="L36" s="22"/>
      <c r="M36" s="22"/>
      <c r="N36" s="22"/>
      <c r="O36" s="22"/>
      <c r="P36" s="22"/>
    </row>
    <row r="37" spans="1:16" ht="39" customHeight="1" x14ac:dyDescent="0.15">
      <c r="A37" s="22"/>
      <c r="B37" s="35"/>
      <c r="C37" s="1145" t="s">
        <v>561</v>
      </c>
      <c r="D37" s="1146"/>
      <c r="E37" s="1147"/>
      <c r="F37" s="36">
        <v>1.56</v>
      </c>
      <c r="G37" s="37">
        <v>2.2400000000000002</v>
      </c>
      <c r="H37" s="37">
        <v>2.74</v>
      </c>
      <c r="I37" s="37">
        <v>1.73</v>
      </c>
      <c r="J37" s="38">
        <v>1.72</v>
      </c>
      <c r="K37" s="22"/>
      <c r="L37" s="22"/>
      <c r="M37" s="22"/>
      <c r="N37" s="22"/>
      <c r="O37" s="22"/>
      <c r="P37" s="22"/>
    </row>
    <row r="38" spans="1:16" ht="39" customHeight="1" x14ac:dyDescent="0.15">
      <c r="A38" s="22"/>
      <c r="B38" s="35"/>
      <c r="C38" s="1145" t="s">
        <v>562</v>
      </c>
      <c r="D38" s="1146"/>
      <c r="E38" s="1147"/>
      <c r="F38" s="36">
        <v>0.36</v>
      </c>
      <c r="G38" s="37">
        <v>0.32</v>
      </c>
      <c r="H38" s="37">
        <v>0.38</v>
      </c>
      <c r="I38" s="37">
        <v>0.56999999999999995</v>
      </c>
      <c r="J38" s="38">
        <v>0.4</v>
      </c>
      <c r="K38" s="22"/>
      <c r="L38" s="22"/>
      <c r="M38" s="22"/>
      <c r="N38" s="22"/>
      <c r="O38" s="22"/>
      <c r="P38" s="22"/>
    </row>
    <row r="39" spans="1:16" ht="39" customHeight="1" x14ac:dyDescent="0.15">
      <c r="A39" s="22"/>
      <c r="B39" s="35"/>
      <c r="C39" s="1145" t="s">
        <v>563</v>
      </c>
      <c r="D39" s="1146"/>
      <c r="E39" s="1147"/>
      <c r="F39" s="36">
        <v>0.13</v>
      </c>
      <c r="G39" s="37">
        <v>0.02</v>
      </c>
      <c r="H39" s="37">
        <v>0.03</v>
      </c>
      <c r="I39" s="37">
        <v>0.1</v>
      </c>
      <c r="J39" s="38">
        <v>0.01</v>
      </c>
      <c r="K39" s="22"/>
      <c r="L39" s="22"/>
      <c r="M39" s="22"/>
      <c r="N39" s="22"/>
      <c r="O39" s="22"/>
      <c r="P39" s="22"/>
    </row>
    <row r="40" spans="1:16" ht="39" customHeight="1" x14ac:dyDescent="0.15">
      <c r="A40" s="22"/>
      <c r="B40" s="35"/>
      <c r="C40" s="1145" t="s">
        <v>564</v>
      </c>
      <c r="D40" s="1146"/>
      <c r="E40" s="1147"/>
      <c r="F40" s="36">
        <v>0</v>
      </c>
      <c r="G40" s="37">
        <v>0</v>
      </c>
      <c r="H40" s="37">
        <v>0</v>
      </c>
      <c r="I40" s="37">
        <v>0</v>
      </c>
      <c r="J40" s="38">
        <v>0.01</v>
      </c>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565</v>
      </c>
      <c r="D42" s="1146"/>
      <c r="E42" s="1147"/>
      <c r="F42" s="36" t="s">
        <v>508</v>
      </c>
      <c r="G42" s="37" t="s">
        <v>508</v>
      </c>
      <c r="H42" s="37" t="s">
        <v>508</v>
      </c>
      <c r="I42" s="37" t="s">
        <v>508</v>
      </c>
      <c r="J42" s="38" t="s">
        <v>508</v>
      </c>
      <c r="K42" s="22"/>
      <c r="L42" s="22"/>
      <c r="M42" s="22"/>
      <c r="N42" s="22"/>
      <c r="O42" s="22"/>
      <c r="P42" s="22"/>
    </row>
    <row r="43" spans="1:16" ht="39" customHeight="1" thickBot="1" x14ac:dyDescent="0.2">
      <c r="A43" s="22"/>
      <c r="B43" s="40"/>
      <c r="C43" s="1148" t="s">
        <v>566</v>
      </c>
      <c r="D43" s="1149"/>
      <c r="E43" s="1150"/>
      <c r="F43" s="41" t="s">
        <v>508</v>
      </c>
      <c r="G43" s="42" t="s">
        <v>508</v>
      </c>
      <c r="H43" s="42" t="s">
        <v>508</v>
      </c>
      <c r="I43" s="42" t="s">
        <v>508</v>
      </c>
      <c r="J43" s="43" t="s">
        <v>508</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ZhzztgKk7tOpf/w4aFlJBdEyvSGcT0eWsOhFjEnSAylb7Ojt7zMPbwJ+roCabBnZiTs9IKLid/u70+QG4x8CQA==" saltValue="pz60frleSjwqW9guxqfe/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550</v>
      </c>
      <c r="L44" s="56" t="s">
        <v>551</v>
      </c>
      <c r="M44" s="56" t="s">
        <v>552</v>
      </c>
      <c r="N44" s="56" t="s">
        <v>553</v>
      </c>
      <c r="O44" s="57" t="s">
        <v>554</v>
      </c>
      <c r="P44" s="48"/>
      <c r="Q44" s="48"/>
      <c r="R44" s="48"/>
      <c r="S44" s="48"/>
      <c r="T44" s="48"/>
      <c r="U44" s="48"/>
    </row>
    <row r="45" spans="1:21" ht="30.75" customHeight="1" x14ac:dyDescent="0.15">
      <c r="A45" s="48"/>
      <c r="B45" s="1153" t="s">
        <v>10</v>
      </c>
      <c r="C45" s="1154"/>
      <c r="D45" s="58"/>
      <c r="E45" s="1159" t="s">
        <v>11</v>
      </c>
      <c r="F45" s="1159"/>
      <c r="G45" s="1159"/>
      <c r="H45" s="1159"/>
      <c r="I45" s="1159"/>
      <c r="J45" s="1160"/>
      <c r="K45" s="59">
        <v>1657</v>
      </c>
      <c r="L45" s="60">
        <v>1553</v>
      </c>
      <c r="M45" s="60">
        <v>1485</v>
      </c>
      <c r="N45" s="60">
        <v>1424</v>
      </c>
      <c r="O45" s="61">
        <v>1447</v>
      </c>
      <c r="P45" s="48"/>
      <c r="Q45" s="48"/>
      <c r="R45" s="48"/>
      <c r="S45" s="48"/>
      <c r="T45" s="48"/>
      <c r="U45" s="48"/>
    </row>
    <row r="46" spans="1:21" ht="30.75" customHeight="1" x14ac:dyDescent="0.15">
      <c r="A46" s="48"/>
      <c r="B46" s="1155"/>
      <c r="C46" s="1156"/>
      <c r="D46" s="62"/>
      <c r="E46" s="1161" t="s">
        <v>12</v>
      </c>
      <c r="F46" s="1161"/>
      <c r="G46" s="1161"/>
      <c r="H46" s="1161"/>
      <c r="I46" s="1161"/>
      <c r="J46" s="1162"/>
      <c r="K46" s="63" t="s">
        <v>508</v>
      </c>
      <c r="L46" s="64" t="s">
        <v>508</v>
      </c>
      <c r="M46" s="64" t="s">
        <v>508</v>
      </c>
      <c r="N46" s="64" t="s">
        <v>508</v>
      </c>
      <c r="O46" s="65" t="s">
        <v>508</v>
      </c>
      <c r="P46" s="48"/>
      <c r="Q46" s="48"/>
      <c r="R46" s="48"/>
      <c r="S46" s="48"/>
      <c r="T46" s="48"/>
      <c r="U46" s="48"/>
    </row>
    <row r="47" spans="1:21" ht="30.75" customHeight="1" x14ac:dyDescent="0.15">
      <c r="A47" s="48"/>
      <c r="B47" s="1155"/>
      <c r="C47" s="1156"/>
      <c r="D47" s="62"/>
      <c r="E47" s="1161" t="s">
        <v>13</v>
      </c>
      <c r="F47" s="1161"/>
      <c r="G47" s="1161"/>
      <c r="H47" s="1161"/>
      <c r="I47" s="1161"/>
      <c r="J47" s="1162"/>
      <c r="K47" s="63" t="s">
        <v>508</v>
      </c>
      <c r="L47" s="64" t="s">
        <v>508</v>
      </c>
      <c r="M47" s="64" t="s">
        <v>508</v>
      </c>
      <c r="N47" s="64" t="s">
        <v>508</v>
      </c>
      <c r="O47" s="65" t="s">
        <v>508</v>
      </c>
      <c r="P47" s="48"/>
      <c r="Q47" s="48"/>
      <c r="R47" s="48"/>
      <c r="S47" s="48"/>
      <c r="T47" s="48"/>
      <c r="U47" s="48"/>
    </row>
    <row r="48" spans="1:21" ht="30.75" customHeight="1" x14ac:dyDescent="0.15">
      <c r="A48" s="48"/>
      <c r="B48" s="1155"/>
      <c r="C48" s="1156"/>
      <c r="D48" s="62"/>
      <c r="E48" s="1161" t="s">
        <v>14</v>
      </c>
      <c r="F48" s="1161"/>
      <c r="G48" s="1161"/>
      <c r="H48" s="1161"/>
      <c r="I48" s="1161"/>
      <c r="J48" s="1162"/>
      <c r="K48" s="63">
        <v>2</v>
      </c>
      <c r="L48" s="64">
        <v>2</v>
      </c>
      <c r="M48" s="64">
        <v>1</v>
      </c>
      <c r="N48" s="64">
        <v>0</v>
      </c>
      <c r="O48" s="65">
        <v>0</v>
      </c>
      <c r="P48" s="48"/>
      <c r="Q48" s="48"/>
      <c r="R48" s="48"/>
      <c r="S48" s="48"/>
      <c r="T48" s="48"/>
      <c r="U48" s="48"/>
    </row>
    <row r="49" spans="1:21" ht="30.75" customHeight="1" x14ac:dyDescent="0.15">
      <c r="A49" s="48"/>
      <c r="B49" s="1155"/>
      <c r="C49" s="1156"/>
      <c r="D49" s="62"/>
      <c r="E49" s="1161" t="s">
        <v>15</v>
      </c>
      <c r="F49" s="1161"/>
      <c r="G49" s="1161"/>
      <c r="H49" s="1161"/>
      <c r="I49" s="1161"/>
      <c r="J49" s="1162"/>
      <c r="K49" s="63">
        <v>333</v>
      </c>
      <c r="L49" s="64">
        <v>304</v>
      </c>
      <c r="M49" s="64">
        <v>289</v>
      </c>
      <c r="N49" s="64">
        <v>311</v>
      </c>
      <c r="O49" s="65">
        <v>324</v>
      </c>
      <c r="P49" s="48"/>
      <c r="Q49" s="48"/>
      <c r="R49" s="48"/>
      <c r="S49" s="48"/>
      <c r="T49" s="48"/>
      <c r="U49" s="48"/>
    </row>
    <row r="50" spans="1:21" ht="30.75" customHeight="1" x14ac:dyDescent="0.15">
      <c r="A50" s="48"/>
      <c r="B50" s="1155"/>
      <c r="C50" s="1156"/>
      <c r="D50" s="62"/>
      <c r="E50" s="1161" t="s">
        <v>16</v>
      </c>
      <c r="F50" s="1161"/>
      <c r="G50" s="1161"/>
      <c r="H50" s="1161"/>
      <c r="I50" s="1161"/>
      <c r="J50" s="1162"/>
      <c r="K50" s="63" t="s">
        <v>508</v>
      </c>
      <c r="L50" s="64" t="s">
        <v>508</v>
      </c>
      <c r="M50" s="64" t="s">
        <v>508</v>
      </c>
      <c r="N50" s="64" t="s">
        <v>508</v>
      </c>
      <c r="O50" s="65" t="s">
        <v>508</v>
      </c>
      <c r="P50" s="48"/>
      <c r="Q50" s="48"/>
      <c r="R50" s="48"/>
      <c r="S50" s="48"/>
      <c r="T50" s="48"/>
      <c r="U50" s="48"/>
    </row>
    <row r="51" spans="1:21" ht="30.75" customHeight="1" x14ac:dyDescent="0.15">
      <c r="A51" s="48"/>
      <c r="B51" s="1157"/>
      <c r="C51" s="1158"/>
      <c r="D51" s="66"/>
      <c r="E51" s="1161" t="s">
        <v>17</v>
      </c>
      <c r="F51" s="1161"/>
      <c r="G51" s="1161"/>
      <c r="H51" s="1161"/>
      <c r="I51" s="1161"/>
      <c r="J51" s="1162"/>
      <c r="K51" s="63" t="s">
        <v>508</v>
      </c>
      <c r="L51" s="64" t="s">
        <v>508</v>
      </c>
      <c r="M51" s="64" t="s">
        <v>508</v>
      </c>
      <c r="N51" s="64" t="s">
        <v>508</v>
      </c>
      <c r="O51" s="65" t="s">
        <v>508</v>
      </c>
      <c r="P51" s="48"/>
      <c r="Q51" s="48"/>
      <c r="R51" s="48"/>
      <c r="S51" s="48"/>
      <c r="T51" s="48"/>
      <c r="U51" s="48"/>
    </row>
    <row r="52" spans="1:21" ht="30.75" customHeight="1" x14ac:dyDescent="0.15">
      <c r="A52" s="48"/>
      <c r="B52" s="1163" t="s">
        <v>18</v>
      </c>
      <c r="C52" s="1164"/>
      <c r="D52" s="66"/>
      <c r="E52" s="1161" t="s">
        <v>19</v>
      </c>
      <c r="F52" s="1161"/>
      <c r="G52" s="1161"/>
      <c r="H52" s="1161"/>
      <c r="I52" s="1161"/>
      <c r="J52" s="1162"/>
      <c r="K52" s="63">
        <v>1325</v>
      </c>
      <c r="L52" s="64">
        <v>1302</v>
      </c>
      <c r="M52" s="64">
        <v>1313</v>
      </c>
      <c r="N52" s="64">
        <v>1317</v>
      </c>
      <c r="O52" s="65">
        <v>1281</v>
      </c>
      <c r="P52" s="48"/>
      <c r="Q52" s="48"/>
      <c r="R52" s="48"/>
      <c r="S52" s="48"/>
      <c r="T52" s="48"/>
      <c r="U52" s="48"/>
    </row>
    <row r="53" spans="1:21" ht="30.75" customHeight="1" thickBot="1" x14ac:dyDescent="0.2">
      <c r="A53" s="48"/>
      <c r="B53" s="1165" t="s">
        <v>20</v>
      </c>
      <c r="C53" s="1166"/>
      <c r="D53" s="67"/>
      <c r="E53" s="1167" t="s">
        <v>21</v>
      </c>
      <c r="F53" s="1167"/>
      <c r="G53" s="1167"/>
      <c r="H53" s="1167"/>
      <c r="I53" s="1167"/>
      <c r="J53" s="1168"/>
      <c r="K53" s="68">
        <v>667</v>
      </c>
      <c r="L53" s="69">
        <v>557</v>
      </c>
      <c r="M53" s="69">
        <v>462</v>
      </c>
      <c r="N53" s="69">
        <v>418</v>
      </c>
      <c r="O53" s="70">
        <v>490</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23</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24</v>
      </c>
      <c r="C56" s="73"/>
      <c r="D56" s="73"/>
      <c r="E56" s="73"/>
      <c r="F56" s="73"/>
      <c r="G56" s="73"/>
      <c r="H56" s="73"/>
      <c r="I56" s="73"/>
      <c r="J56" s="73"/>
      <c r="K56" s="74"/>
      <c r="L56" s="74"/>
      <c r="M56" s="74"/>
      <c r="N56" s="74"/>
      <c r="O56" s="75" t="s">
        <v>567</v>
      </c>
      <c r="P56" s="48"/>
      <c r="Q56" s="48"/>
      <c r="R56" s="48"/>
      <c r="S56" s="48"/>
      <c r="T56" s="48"/>
      <c r="U56" s="48"/>
    </row>
    <row r="57" spans="1:21" ht="31.5" customHeight="1" thickBot="1" x14ac:dyDescent="0.2">
      <c r="A57" s="48"/>
      <c r="B57" s="76"/>
      <c r="C57" s="77"/>
      <c r="D57" s="77"/>
      <c r="E57" s="78"/>
      <c r="F57" s="78"/>
      <c r="G57" s="78"/>
      <c r="H57" s="78"/>
      <c r="I57" s="78"/>
      <c r="J57" s="79" t="s">
        <v>2</v>
      </c>
      <c r="K57" s="80" t="s">
        <v>568</v>
      </c>
      <c r="L57" s="81" t="s">
        <v>569</v>
      </c>
      <c r="M57" s="81" t="s">
        <v>570</v>
      </c>
      <c r="N57" s="81" t="s">
        <v>571</v>
      </c>
      <c r="O57" s="82" t="s">
        <v>572</v>
      </c>
      <c r="P57" s="48"/>
      <c r="Q57" s="48"/>
      <c r="R57" s="48"/>
      <c r="S57" s="48"/>
      <c r="T57" s="48"/>
      <c r="U57" s="48"/>
    </row>
    <row r="58" spans="1:21" ht="31.5" customHeight="1" x14ac:dyDescent="0.15">
      <c r="B58" s="1169" t="s">
        <v>25</v>
      </c>
      <c r="C58" s="1170"/>
      <c r="D58" s="1175" t="s">
        <v>26</v>
      </c>
      <c r="E58" s="1176"/>
      <c r="F58" s="1176"/>
      <c r="G58" s="1176"/>
      <c r="H58" s="1176"/>
      <c r="I58" s="1176"/>
      <c r="J58" s="1177"/>
      <c r="K58" s="83" t="s">
        <v>587</v>
      </c>
      <c r="L58" s="84" t="s">
        <v>587</v>
      </c>
      <c r="M58" s="84" t="s">
        <v>587</v>
      </c>
      <c r="N58" s="84" t="s">
        <v>587</v>
      </c>
      <c r="O58" s="85" t="s">
        <v>587</v>
      </c>
    </row>
    <row r="59" spans="1:21" ht="31.5" customHeight="1" x14ac:dyDescent="0.15">
      <c r="B59" s="1171"/>
      <c r="C59" s="1172"/>
      <c r="D59" s="1178" t="s">
        <v>27</v>
      </c>
      <c r="E59" s="1179"/>
      <c r="F59" s="1179"/>
      <c r="G59" s="1179"/>
      <c r="H59" s="1179"/>
      <c r="I59" s="1179"/>
      <c r="J59" s="1180"/>
      <c r="K59" s="86" t="s">
        <v>587</v>
      </c>
      <c r="L59" s="87" t="s">
        <v>587</v>
      </c>
      <c r="M59" s="87" t="s">
        <v>587</v>
      </c>
      <c r="N59" s="87" t="s">
        <v>587</v>
      </c>
      <c r="O59" s="88" t="s">
        <v>587</v>
      </c>
    </row>
    <row r="60" spans="1:21" ht="31.5" customHeight="1" thickBot="1" x14ac:dyDescent="0.2">
      <c r="B60" s="1173"/>
      <c r="C60" s="1174"/>
      <c r="D60" s="1181" t="s">
        <v>28</v>
      </c>
      <c r="E60" s="1182"/>
      <c r="F60" s="1182"/>
      <c r="G60" s="1182"/>
      <c r="H60" s="1182"/>
      <c r="I60" s="1182"/>
      <c r="J60" s="1183"/>
      <c r="K60" s="89" t="s">
        <v>587</v>
      </c>
      <c r="L60" s="90" t="s">
        <v>587</v>
      </c>
      <c r="M60" s="90" t="s">
        <v>587</v>
      </c>
      <c r="N60" s="90" t="s">
        <v>587</v>
      </c>
      <c r="O60" s="91" t="s">
        <v>587</v>
      </c>
    </row>
    <row r="61" spans="1:21" ht="24" customHeight="1" x14ac:dyDescent="0.15">
      <c r="B61" s="92"/>
      <c r="C61" s="92"/>
      <c r="D61" s="93" t="s">
        <v>29</v>
      </c>
      <c r="E61" s="94"/>
      <c r="F61" s="94"/>
      <c r="G61" s="94"/>
      <c r="H61" s="94"/>
      <c r="I61" s="94"/>
      <c r="J61" s="94"/>
      <c r="K61" s="94"/>
      <c r="L61" s="94"/>
      <c r="M61" s="94"/>
      <c r="N61" s="94"/>
      <c r="O61" s="94"/>
    </row>
    <row r="62" spans="1:21" ht="24" customHeight="1" x14ac:dyDescent="0.15">
      <c r="B62" s="95"/>
      <c r="C62" s="95"/>
      <c r="D62" s="93" t="s">
        <v>30</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Rtbl4fH9Fss5UNh1A30FitKdb+69NL7W5PeJO6huztQGccU2EbGjuc58HrQ5bVoOKXtkOsGbw6XF5ChTIjhF6g==" saltValue="2f3guFmbhr7j2dxDPyVWsQ=="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headerFooter alignWithMargins="0">
    <oddFooter>&amp;C&amp;P/&amp;N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D1" zoomScale="75" zoomScaleNormal="75" zoomScaleSheetLayoutView="100" workbookViewId="0">
      <selection activeCell="S49" sqref="S49"/>
    </sheetView>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8</v>
      </c>
    </row>
    <row r="40" spans="2:13" ht="27.75" customHeight="1" thickBot="1" x14ac:dyDescent="0.2">
      <c r="B40" s="98" t="s">
        <v>9</v>
      </c>
      <c r="C40" s="99"/>
      <c r="D40" s="99"/>
      <c r="E40" s="100"/>
      <c r="F40" s="100"/>
      <c r="G40" s="100"/>
      <c r="H40" s="101" t="s">
        <v>2</v>
      </c>
      <c r="I40" s="102" t="s">
        <v>550</v>
      </c>
      <c r="J40" s="103" t="s">
        <v>551</v>
      </c>
      <c r="K40" s="103" t="s">
        <v>552</v>
      </c>
      <c r="L40" s="103" t="s">
        <v>553</v>
      </c>
      <c r="M40" s="104" t="s">
        <v>554</v>
      </c>
    </row>
    <row r="41" spans="2:13" ht="27.75" customHeight="1" x14ac:dyDescent="0.15">
      <c r="B41" s="1184" t="s">
        <v>31</v>
      </c>
      <c r="C41" s="1185"/>
      <c r="D41" s="105"/>
      <c r="E41" s="1190" t="s">
        <v>32</v>
      </c>
      <c r="F41" s="1190"/>
      <c r="G41" s="1190"/>
      <c r="H41" s="1191"/>
      <c r="I41" s="355">
        <v>14004</v>
      </c>
      <c r="J41" s="356">
        <v>13780</v>
      </c>
      <c r="K41" s="356">
        <v>13343</v>
      </c>
      <c r="L41" s="356">
        <v>13478</v>
      </c>
      <c r="M41" s="357">
        <v>12834</v>
      </c>
    </row>
    <row r="42" spans="2:13" ht="27.75" customHeight="1" x14ac:dyDescent="0.15">
      <c r="B42" s="1186"/>
      <c r="C42" s="1187"/>
      <c r="D42" s="106"/>
      <c r="E42" s="1192" t="s">
        <v>33</v>
      </c>
      <c r="F42" s="1192"/>
      <c r="G42" s="1192"/>
      <c r="H42" s="1193"/>
      <c r="I42" s="358" t="s">
        <v>508</v>
      </c>
      <c r="J42" s="359" t="s">
        <v>508</v>
      </c>
      <c r="K42" s="359" t="s">
        <v>508</v>
      </c>
      <c r="L42" s="359" t="s">
        <v>508</v>
      </c>
      <c r="M42" s="360" t="s">
        <v>508</v>
      </c>
    </row>
    <row r="43" spans="2:13" ht="27.75" customHeight="1" x14ac:dyDescent="0.15">
      <c r="B43" s="1186"/>
      <c r="C43" s="1187"/>
      <c r="D43" s="106"/>
      <c r="E43" s="1192" t="s">
        <v>34</v>
      </c>
      <c r="F43" s="1192"/>
      <c r="G43" s="1192"/>
      <c r="H43" s="1193"/>
      <c r="I43" s="358">
        <v>18</v>
      </c>
      <c r="J43" s="359">
        <v>17</v>
      </c>
      <c r="K43" s="359">
        <v>13</v>
      </c>
      <c r="L43" s="359">
        <v>10</v>
      </c>
      <c r="M43" s="360">
        <v>5</v>
      </c>
    </row>
    <row r="44" spans="2:13" ht="27.75" customHeight="1" x14ac:dyDescent="0.15">
      <c r="B44" s="1186"/>
      <c r="C44" s="1187"/>
      <c r="D44" s="106"/>
      <c r="E44" s="1192" t="s">
        <v>35</v>
      </c>
      <c r="F44" s="1192"/>
      <c r="G44" s="1192"/>
      <c r="H44" s="1193"/>
      <c r="I44" s="358">
        <v>1950</v>
      </c>
      <c r="J44" s="359">
        <v>1860</v>
      </c>
      <c r="K44" s="359">
        <v>1918</v>
      </c>
      <c r="L44" s="359">
        <v>2240</v>
      </c>
      <c r="M44" s="360">
        <v>2313</v>
      </c>
    </row>
    <row r="45" spans="2:13" ht="27.75" customHeight="1" x14ac:dyDescent="0.15">
      <c r="B45" s="1186"/>
      <c r="C45" s="1187"/>
      <c r="D45" s="106"/>
      <c r="E45" s="1192" t="s">
        <v>36</v>
      </c>
      <c r="F45" s="1192"/>
      <c r="G45" s="1192"/>
      <c r="H45" s="1193"/>
      <c r="I45" s="358">
        <v>2468</v>
      </c>
      <c r="J45" s="359">
        <v>2430</v>
      </c>
      <c r="K45" s="359">
        <v>2427</v>
      </c>
      <c r="L45" s="359">
        <v>2376</v>
      </c>
      <c r="M45" s="360">
        <v>2354</v>
      </c>
    </row>
    <row r="46" spans="2:13" ht="27.75" customHeight="1" x14ac:dyDescent="0.15">
      <c r="B46" s="1186"/>
      <c r="C46" s="1187"/>
      <c r="D46" s="107"/>
      <c r="E46" s="1192" t="s">
        <v>37</v>
      </c>
      <c r="F46" s="1192"/>
      <c r="G46" s="1192"/>
      <c r="H46" s="1193"/>
      <c r="I46" s="358" t="s">
        <v>508</v>
      </c>
      <c r="J46" s="359">
        <v>0</v>
      </c>
      <c r="K46" s="359">
        <v>0</v>
      </c>
      <c r="L46" s="359">
        <v>1</v>
      </c>
      <c r="M46" s="360">
        <v>0</v>
      </c>
    </row>
    <row r="47" spans="2:13" ht="27.75" customHeight="1" x14ac:dyDescent="0.15">
      <c r="B47" s="1186"/>
      <c r="C47" s="1187"/>
      <c r="D47" s="108"/>
      <c r="E47" s="1194" t="s">
        <v>38</v>
      </c>
      <c r="F47" s="1195"/>
      <c r="G47" s="1195"/>
      <c r="H47" s="1196"/>
      <c r="I47" s="358" t="s">
        <v>508</v>
      </c>
      <c r="J47" s="359" t="s">
        <v>508</v>
      </c>
      <c r="K47" s="359" t="s">
        <v>508</v>
      </c>
      <c r="L47" s="359" t="s">
        <v>508</v>
      </c>
      <c r="M47" s="360" t="s">
        <v>508</v>
      </c>
    </row>
    <row r="48" spans="2:13" ht="27.75" customHeight="1" x14ac:dyDescent="0.15">
      <c r="B48" s="1186"/>
      <c r="C48" s="1187"/>
      <c r="D48" s="106"/>
      <c r="E48" s="1192" t="s">
        <v>39</v>
      </c>
      <c r="F48" s="1192"/>
      <c r="G48" s="1192"/>
      <c r="H48" s="1193"/>
      <c r="I48" s="358" t="s">
        <v>508</v>
      </c>
      <c r="J48" s="359" t="s">
        <v>508</v>
      </c>
      <c r="K48" s="359" t="s">
        <v>508</v>
      </c>
      <c r="L48" s="359" t="s">
        <v>508</v>
      </c>
      <c r="M48" s="360" t="s">
        <v>508</v>
      </c>
    </row>
    <row r="49" spans="2:13" ht="27.75" customHeight="1" x14ac:dyDescent="0.15">
      <c r="B49" s="1188"/>
      <c r="C49" s="1189"/>
      <c r="D49" s="106"/>
      <c r="E49" s="1192" t="s">
        <v>40</v>
      </c>
      <c r="F49" s="1192"/>
      <c r="G49" s="1192"/>
      <c r="H49" s="1193"/>
      <c r="I49" s="358" t="s">
        <v>508</v>
      </c>
      <c r="J49" s="359" t="s">
        <v>508</v>
      </c>
      <c r="K49" s="359" t="s">
        <v>508</v>
      </c>
      <c r="L49" s="359" t="s">
        <v>508</v>
      </c>
      <c r="M49" s="360" t="s">
        <v>508</v>
      </c>
    </row>
    <row r="50" spans="2:13" ht="27.75" customHeight="1" x14ac:dyDescent="0.15">
      <c r="B50" s="1197" t="s">
        <v>41</v>
      </c>
      <c r="C50" s="1198"/>
      <c r="D50" s="109"/>
      <c r="E50" s="1192" t="s">
        <v>42</v>
      </c>
      <c r="F50" s="1192"/>
      <c r="G50" s="1192"/>
      <c r="H50" s="1193"/>
      <c r="I50" s="358">
        <v>2137</v>
      </c>
      <c r="J50" s="359">
        <v>1443</v>
      </c>
      <c r="K50" s="359">
        <v>2102</v>
      </c>
      <c r="L50" s="359">
        <v>2667</v>
      </c>
      <c r="M50" s="360">
        <v>3374</v>
      </c>
    </row>
    <row r="51" spans="2:13" ht="27.75" customHeight="1" x14ac:dyDescent="0.15">
      <c r="B51" s="1186"/>
      <c r="C51" s="1187"/>
      <c r="D51" s="106"/>
      <c r="E51" s="1192" t="s">
        <v>43</v>
      </c>
      <c r="F51" s="1192"/>
      <c r="G51" s="1192"/>
      <c r="H51" s="1193"/>
      <c r="I51" s="358">
        <v>1443</v>
      </c>
      <c r="J51" s="359">
        <v>1424</v>
      </c>
      <c r="K51" s="359">
        <v>1433</v>
      </c>
      <c r="L51" s="359">
        <v>1464</v>
      </c>
      <c r="M51" s="360">
        <v>1501</v>
      </c>
    </row>
    <row r="52" spans="2:13" ht="27.75" customHeight="1" x14ac:dyDescent="0.15">
      <c r="B52" s="1188"/>
      <c r="C52" s="1189"/>
      <c r="D52" s="106"/>
      <c r="E52" s="1192" t="s">
        <v>44</v>
      </c>
      <c r="F52" s="1192"/>
      <c r="G52" s="1192"/>
      <c r="H52" s="1193"/>
      <c r="I52" s="358">
        <v>11130</v>
      </c>
      <c r="J52" s="359">
        <v>11043</v>
      </c>
      <c r="K52" s="359">
        <v>11249</v>
      </c>
      <c r="L52" s="359">
        <v>10925</v>
      </c>
      <c r="M52" s="360">
        <v>10560</v>
      </c>
    </row>
    <row r="53" spans="2:13" ht="27.75" customHeight="1" thickBot="1" x14ac:dyDescent="0.2">
      <c r="B53" s="1199" t="s">
        <v>45</v>
      </c>
      <c r="C53" s="1200"/>
      <c r="D53" s="110"/>
      <c r="E53" s="1201" t="s">
        <v>46</v>
      </c>
      <c r="F53" s="1201"/>
      <c r="G53" s="1201"/>
      <c r="H53" s="1202"/>
      <c r="I53" s="361">
        <v>3730</v>
      </c>
      <c r="J53" s="362">
        <v>4177</v>
      </c>
      <c r="K53" s="362">
        <v>2916</v>
      </c>
      <c r="L53" s="362">
        <v>3049</v>
      </c>
      <c r="M53" s="363">
        <v>2071</v>
      </c>
    </row>
    <row r="54" spans="2:13" ht="27.75" customHeight="1" x14ac:dyDescent="0.15">
      <c r="B54" s="111" t="s">
        <v>47</v>
      </c>
      <c r="C54" s="112"/>
      <c r="D54" s="112"/>
      <c r="E54" s="113"/>
      <c r="F54" s="113"/>
      <c r="G54" s="113"/>
      <c r="H54" s="113"/>
      <c r="I54" s="114"/>
      <c r="J54" s="114"/>
      <c r="K54" s="114"/>
      <c r="L54" s="114"/>
      <c r="M54" s="114"/>
    </row>
    <row r="55" spans="2:13" x14ac:dyDescent="0.15"/>
  </sheetData>
  <sheetProtection algorithmName="SHA-512" hashValue="8OZGs1kIu/KsrQwMsy2lgWrBb4yAMhzDoTCIASI3dS4sac7IMhb5xHIdbHlIyEGbUuqHKvrKegyJbZ1MclkiSA==" saltValue="B+zoHocbsXVcCY9rQ35aq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headerFooter alignWithMargins="0">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9">
    <pageSetUpPr fitToPage="1"/>
  </sheetPr>
  <dimension ref="B1:W64"/>
  <sheetViews>
    <sheetView showGridLines="0" topLeftCell="G1" zoomScale="75" zoomScaleNormal="75"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48</v>
      </c>
    </row>
    <row r="54" spans="2:8" ht="29.25" customHeight="1" thickBot="1" x14ac:dyDescent="0.25">
      <c r="B54" s="116" t="s">
        <v>1</v>
      </c>
      <c r="C54" s="117"/>
      <c r="D54" s="117"/>
      <c r="E54" s="118" t="s">
        <v>2</v>
      </c>
      <c r="F54" s="119" t="s">
        <v>552</v>
      </c>
      <c r="G54" s="119" t="s">
        <v>553</v>
      </c>
      <c r="H54" s="120" t="s">
        <v>554</v>
      </c>
    </row>
    <row r="55" spans="2:8" ht="52.5" customHeight="1" x14ac:dyDescent="0.15">
      <c r="B55" s="121"/>
      <c r="C55" s="1211" t="s">
        <v>49</v>
      </c>
      <c r="D55" s="1211"/>
      <c r="E55" s="1212"/>
      <c r="F55" s="122">
        <v>995</v>
      </c>
      <c r="G55" s="122">
        <v>795</v>
      </c>
      <c r="H55" s="123">
        <v>817</v>
      </c>
    </row>
    <row r="56" spans="2:8" ht="52.5" customHeight="1" x14ac:dyDescent="0.15">
      <c r="B56" s="124"/>
      <c r="C56" s="1213" t="s">
        <v>50</v>
      </c>
      <c r="D56" s="1213"/>
      <c r="E56" s="1214"/>
      <c r="F56" s="125">
        <v>145</v>
      </c>
      <c r="G56" s="125">
        <v>438</v>
      </c>
      <c r="H56" s="126">
        <v>638</v>
      </c>
    </row>
    <row r="57" spans="2:8" ht="53.25" customHeight="1" x14ac:dyDescent="0.15">
      <c r="B57" s="124"/>
      <c r="C57" s="1215" t="s">
        <v>51</v>
      </c>
      <c r="D57" s="1215"/>
      <c r="E57" s="1216"/>
      <c r="F57" s="127">
        <v>539</v>
      </c>
      <c r="G57" s="127">
        <v>866</v>
      </c>
      <c r="H57" s="128">
        <v>1098</v>
      </c>
    </row>
    <row r="58" spans="2:8" ht="45.75" customHeight="1" x14ac:dyDescent="0.15">
      <c r="B58" s="129"/>
      <c r="C58" s="1203" t="s">
        <v>582</v>
      </c>
      <c r="D58" s="1204"/>
      <c r="E58" s="1205"/>
      <c r="F58" s="130">
        <v>171</v>
      </c>
      <c r="G58" s="130">
        <v>356</v>
      </c>
      <c r="H58" s="131">
        <v>556</v>
      </c>
    </row>
    <row r="59" spans="2:8" ht="45.75" customHeight="1" x14ac:dyDescent="0.15">
      <c r="B59" s="129"/>
      <c r="C59" s="1203" t="s">
        <v>583</v>
      </c>
      <c r="D59" s="1204"/>
      <c r="E59" s="1205"/>
      <c r="F59" s="130">
        <v>147</v>
      </c>
      <c r="G59" s="130">
        <v>302</v>
      </c>
      <c r="H59" s="131">
        <v>317</v>
      </c>
    </row>
    <row r="60" spans="2:8" ht="45.75" customHeight="1" x14ac:dyDescent="0.15">
      <c r="B60" s="129"/>
      <c r="C60" s="1203" t="s">
        <v>584</v>
      </c>
      <c r="D60" s="1204"/>
      <c r="E60" s="1205"/>
      <c r="F60" s="130">
        <v>34</v>
      </c>
      <c r="G60" s="130">
        <v>46</v>
      </c>
      <c r="H60" s="131">
        <v>69</v>
      </c>
    </row>
    <row r="61" spans="2:8" ht="45.75" customHeight="1" x14ac:dyDescent="0.15">
      <c r="B61" s="129"/>
      <c r="C61" s="1203" t="s">
        <v>585</v>
      </c>
      <c r="D61" s="1204"/>
      <c r="E61" s="1205"/>
      <c r="F61" s="130">
        <v>39</v>
      </c>
      <c r="G61" s="130">
        <v>43</v>
      </c>
      <c r="H61" s="131">
        <v>49</v>
      </c>
    </row>
    <row r="62" spans="2:8" ht="45.75" customHeight="1" thickBot="1" x14ac:dyDescent="0.2">
      <c r="B62" s="132"/>
      <c r="C62" s="1206" t="s">
        <v>586</v>
      </c>
      <c r="D62" s="1207"/>
      <c r="E62" s="1208"/>
      <c r="F62" s="133">
        <v>35</v>
      </c>
      <c r="G62" s="133">
        <v>35</v>
      </c>
      <c r="H62" s="134">
        <v>35</v>
      </c>
    </row>
    <row r="63" spans="2:8" ht="52.5" customHeight="1" thickBot="1" x14ac:dyDescent="0.2">
      <c r="B63" s="135"/>
      <c r="C63" s="1209" t="s">
        <v>52</v>
      </c>
      <c r="D63" s="1209"/>
      <c r="E63" s="1210"/>
      <c r="F63" s="136">
        <v>1679</v>
      </c>
      <c r="G63" s="136">
        <v>2099</v>
      </c>
      <c r="H63" s="137">
        <v>2554</v>
      </c>
    </row>
    <row r="64" spans="2:8" x14ac:dyDescent="0.15"/>
  </sheetData>
  <sheetProtection algorithmName="SHA-512" hashValue="YWanghLezN+uyjYhQVHh8FaTTS6PhJhQB/Zadv6/W39xcAgu5vZyBKUFDznOOCG2ZkO5ENnzZ5XKRqfqHOxYfQ==" saltValue="btbvbeB8r/ssLbE47pzQ6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zoomScale="75" zoomScaleNormal="75"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53</v>
      </c>
      <c r="E2" s="149"/>
      <c r="F2" s="150" t="s">
        <v>547</v>
      </c>
      <c r="G2" s="151"/>
      <c r="H2" s="152"/>
    </row>
    <row r="3" spans="1:8" x14ac:dyDescent="0.15">
      <c r="A3" s="148" t="s">
        <v>540</v>
      </c>
      <c r="B3" s="153"/>
      <c r="C3" s="154"/>
      <c r="D3" s="155">
        <v>36049</v>
      </c>
      <c r="E3" s="156"/>
      <c r="F3" s="157">
        <v>69729</v>
      </c>
      <c r="G3" s="158"/>
      <c r="H3" s="159"/>
    </row>
    <row r="4" spans="1:8" x14ac:dyDescent="0.15">
      <c r="A4" s="160"/>
      <c r="B4" s="161"/>
      <c r="C4" s="162"/>
      <c r="D4" s="163">
        <v>14879</v>
      </c>
      <c r="E4" s="164"/>
      <c r="F4" s="165">
        <v>38908</v>
      </c>
      <c r="G4" s="166"/>
      <c r="H4" s="167"/>
    </row>
    <row r="5" spans="1:8" x14ac:dyDescent="0.15">
      <c r="A5" s="148" t="s">
        <v>542</v>
      </c>
      <c r="B5" s="153"/>
      <c r="C5" s="154"/>
      <c r="D5" s="155">
        <v>51068</v>
      </c>
      <c r="E5" s="156"/>
      <c r="F5" s="157">
        <v>74581</v>
      </c>
      <c r="G5" s="158"/>
      <c r="H5" s="159"/>
    </row>
    <row r="6" spans="1:8" x14ac:dyDescent="0.15">
      <c r="A6" s="160"/>
      <c r="B6" s="161"/>
      <c r="C6" s="162"/>
      <c r="D6" s="163">
        <v>23140</v>
      </c>
      <c r="E6" s="164"/>
      <c r="F6" s="165">
        <v>41563</v>
      </c>
      <c r="G6" s="166"/>
      <c r="H6" s="167"/>
    </row>
    <row r="7" spans="1:8" x14ac:dyDescent="0.15">
      <c r="A7" s="148" t="s">
        <v>543</v>
      </c>
      <c r="B7" s="153"/>
      <c r="C7" s="154"/>
      <c r="D7" s="155">
        <v>35541</v>
      </c>
      <c r="E7" s="156"/>
      <c r="F7" s="157">
        <v>76347</v>
      </c>
      <c r="G7" s="158"/>
      <c r="H7" s="159"/>
    </row>
    <row r="8" spans="1:8" x14ac:dyDescent="0.15">
      <c r="A8" s="160"/>
      <c r="B8" s="161"/>
      <c r="C8" s="162"/>
      <c r="D8" s="163">
        <v>21103</v>
      </c>
      <c r="E8" s="164"/>
      <c r="F8" s="165">
        <v>41762</v>
      </c>
      <c r="G8" s="166"/>
      <c r="H8" s="167"/>
    </row>
    <row r="9" spans="1:8" x14ac:dyDescent="0.15">
      <c r="A9" s="148" t="s">
        <v>544</v>
      </c>
      <c r="B9" s="153"/>
      <c r="C9" s="154"/>
      <c r="D9" s="155">
        <v>63097</v>
      </c>
      <c r="E9" s="156"/>
      <c r="F9" s="157">
        <v>69604</v>
      </c>
      <c r="G9" s="158"/>
      <c r="H9" s="159"/>
    </row>
    <row r="10" spans="1:8" x14ac:dyDescent="0.15">
      <c r="A10" s="160"/>
      <c r="B10" s="161"/>
      <c r="C10" s="162"/>
      <c r="D10" s="163">
        <v>28151</v>
      </c>
      <c r="E10" s="164"/>
      <c r="F10" s="165">
        <v>36247</v>
      </c>
      <c r="G10" s="166"/>
      <c r="H10" s="167"/>
    </row>
    <row r="11" spans="1:8" x14ac:dyDescent="0.15">
      <c r="A11" s="148" t="s">
        <v>545</v>
      </c>
      <c r="B11" s="153"/>
      <c r="C11" s="154"/>
      <c r="D11" s="155">
        <v>50449</v>
      </c>
      <c r="E11" s="156"/>
      <c r="F11" s="157">
        <v>68410</v>
      </c>
      <c r="G11" s="158"/>
      <c r="H11" s="159"/>
    </row>
    <row r="12" spans="1:8" x14ac:dyDescent="0.15">
      <c r="A12" s="160"/>
      <c r="B12" s="161"/>
      <c r="C12" s="168"/>
      <c r="D12" s="163">
        <v>19976</v>
      </c>
      <c r="E12" s="164"/>
      <c r="F12" s="165">
        <v>35086</v>
      </c>
      <c r="G12" s="166"/>
      <c r="H12" s="167"/>
    </row>
    <row r="13" spans="1:8" x14ac:dyDescent="0.15">
      <c r="A13" s="148"/>
      <c r="B13" s="153"/>
      <c r="C13" s="169"/>
      <c r="D13" s="170">
        <v>47241</v>
      </c>
      <c r="E13" s="171"/>
      <c r="F13" s="172">
        <v>71734</v>
      </c>
      <c r="G13" s="173"/>
      <c r="H13" s="159"/>
    </row>
    <row r="14" spans="1:8" x14ac:dyDescent="0.15">
      <c r="A14" s="160"/>
      <c r="B14" s="161"/>
      <c r="C14" s="162"/>
      <c r="D14" s="163">
        <v>21450</v>
      </c>
      <c r="E14" s="164"/>
      <c r="F14" s="165">
        <v>38713</v>
      </c>
      <c r="G14" s="166"/>
      <c r="H14" s="167"/>
    </row>
    <row r="17" spans="1:11" x14ac:dyDescent="0.15">
      <c r="A17" s="144" t="s">
        <v>54</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55</v>
      </c>
      <c r="B19" s="174">
        <f>ROUND(VALUE(SUBSTITUTE(実質収支比率等に係る経年分析!F$48,"▲","-")),2)</f>
        <v>6.43</v>
      </c>
      <c r="C19" s="174">
        <f>ROUND(VALUE(SUBSTITUTE(実質収支比率等に係る経年分析!G$48,"▲","-")),2)</f>
        <v>5.65</v>
      </c>
      <c r="D19" s="174">
        <f>ROUND(VALUE(SUBSTITUTE(実質収支比率等に係る経年分析!H$48,"▲","-")),2)</f>
        <v>5.4</v>
      </c>
      <c r="E19" s="174">
        <f>ROUND(VALUE(SUBSTITUTE(実質収支比率等に係る経年分析!I$48,"▲","-")),2)</f>
        <v>10.58</v>
      </c>
      <c r="F19" s="174">
        <f>ROUND(VALUE(SUBSTITUTE(実質収支比率等に係る経年分析!J$48,"▲","-")),2)</f>
        <v>10.17</v>
      </c>
    </row>
    <row r="20" spans="1:11" x14ac:dyDescent="0.15">
      <c r="A20" s="174" t="s">
        <v>56</v>
      </c>
      <c r="B20" s="174">
        <f>ROUND(VALUE(SUBSTITUTE(実質収支比率等に係る経年分析!F$47,"▲","-")),2)</f>
        <v>12.42</v>
      </c>
      <c r="C20" s="174">
        <f>ROUND(VALUE(SUBSTITUTE(実質収支比率等に係る経年分析!G$47,"▲","-")),2)</f>
        <v>8.66</v>
      </c>
      <c r="D20" s="174">
        <f>ROUND(VALUE(SUBSTITUTE(実質収支比率等に係る経年分析!H$47,"▲","-")),2)</f>
        <v>13.43</v>
      </c>
      <c r="E20" s="174">
        <f>ROUND(VALUE(SUBSTITUTE(実質収支比率等に係る経年分析!I$47,"▲","-")),2)</f>
        <v>10.24</v>
      </c>
      <c r="F20" s="174">
        <f>ROUND(VALUE(SUBSTITUTE(実質収支比率等に係る経年分析!J$47,"▲","-")),2)</f>
        <v>10.98</v>
      </c>
    </row>
    <row r="21" spans="1:11" x14ac:dyDescent="0.15">
      <c r="A21" s="174" t="s">
        <v>57</v>
      </c>
      <c r="B21" s="174">
        <f>IF(ISNUMBER(VALUE(SUBSTITUTE(実質収支比率等に係る経年分析!F$49,"▲","-"))),ROUND(VALUE(SUBSTITUTE(実質収支比率等に係る経年分析!F$49,"▲","-")),2),NA())</f>
        <v>-3.4</v>
      </c>
      <c r="C21" s="174">
        <f>IF(ISNUMBER(VALUE(SUBSTITUTE(実質収支比率等に係る経年分析!G$49,"▲","-"))),ROUND(VALUE(SUBSTITUTE(実質収支比率等に係る経年分析!G$49,"▲","-")),2),NA())</f>
        <v>-4.84</v>
      </c>
      <c r="D21" s="174">
        <f>IF(ISNUMBER(VALUE(SUBSTITUTE(実質収支比率等に係る経年分析!H$49,"▲","-"))),ROUND(VALUE(SUBSTITUTE(実質収支比率等に係る経年分析!H$49,"▲","-")),2),NA())</f>
        <v>5.96</v>
      </c>
      <c r="E21" s="174">
        <f>IF(ISNUMBER(VALUE(SUBSTITUTE(実質収支比率等に係る経年分析!I$49,"▲","-"))),ROUND(VALUE(SUBSTITUTE(実質収支比率等に係る経年分析!I$49,"▲","-")),2),NA())</f>
        <v>2.66</v>
      </c>
      <c r="F21" s="174">
        <f>IF(ISNUMBER(VALUE(SUBSTITUTE(実質収支比率等に係る経年分析!J$49,"▲","-"))),ROUND(VALUE(SUBSTITUTE(実質収支比率等に係る経年分析!J$49,"▲","-")),2),NA())</f>
        <v>-0.56999999999999995</v>
      </c>
    </row>
    <row r="24" spans="1:11" x14ac:dyDescent="0.15">
      <c r="A24" s="144" t="s">
        <v>58</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59</v>
      </c>
      <c r="C26" s="175" t="s">
        <v>60</v>
      </c>
      <c r="D26" s="175" t="s">
        <v>59</v>
      </c>
      <c r="E26" s="175" t="s">
        <v>60</v>
      </c>
      <c r="F26" s="175" t="s">
        <v>59</v>
      </c>
      <c r="G26" s="175" t="s">
        <v>60</v>
      </c>
      <c r="H26" s="175" t="s">
        <v>59</v>
      </c>
      <c r="I26" s="175" t="s">
        <v>60</v>
      </c>
      <c r="J26" s="175" t="s">
        <v>59</v>
      </c>
      <c r="K26" s="175" t="s">
        <v>60</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15">
      <c r="A30" s="175" t="str">
        <f>IF(連結実質赤字比率に係る赤字・黒字の構成分析!C$40="",NA(),連結実質赤字比率に係る赤字・黒字の構成分析!C$40)</f>
        <v>高萩市後期高齢者医療事業特別会計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0.01</v>
      </c>
    </row>
    <row r="31" spans="1:11" x14ac:dyDescent="0.15">
      <c r="A31" s="175" t="str">
        <f>IF(連結実質赤字比率に係る赤字・黒字の構成分析!C$39="",NA(),連結実質赤字比率に係る赤字・黒字の構成分析!C$39)</f>
        <v>高萩市霊園事業特別会計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0.13</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0.02</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0.03</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0.1</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0.01</v>
      </c>
    </row>
    <row r="32" spans="1:11" x14ac:dyDescent="0.15">
      <c r="A32" s="175" t="str">
        <f>IF(連結実質赤字比率に係る赤字・黒字の構成分析!C$38="",NA(),連結実質赤字比率に係る赤字・黒字の構成分析!C$38)</f>
        <v>高萩市国民健康保険事業特別会計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0.36</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0.32</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0.38</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0.56999999999999995</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0.4</v>
      </c>
    </row>
    <row r="33" spans="1:16" x14ac:dyDescent="0.15">
      <c r="A33" s="175" t="str">
        <f>IF(連結実質赤字比率に係る赤字・黒字の構成分析!C$37="",NA(),連結実質赤字比率に係る赤字・黒字の構成分析!C$37)</f>
        <v>高萩市介護保険事業特別会計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1.56</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2.2400000000000002</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2.74</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1.73</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1.72</v>
      </c>
    </row>
    <row r="34" spans="1:16" x14ac:dyDescent="0.15">
      <c r="A34" s="175" t="str">
        <f>IF(連結実質赤字比率に係る赤字・黒字の構成分析!C$36="",NA(),連結実質赤字比率に係る赤字・黒字の構成分析!C$36)</f>
        <v>高萩市工業用水道事業会計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6.83</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7.18</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7.4</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7.26</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7.33</v>
      </c>
    </row>
    <row r="35" spans="1:16" x14ac:dyDescent="0.15">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6.29</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5.62</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5.35</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10.48</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10.15</v>
      </c>
    </row>
    <row r="36" spans="1:16" x14ac:dyDescent="0.15">
      <c r="A36" s="175" t="str">
        <f>IF(連結実質赤字比率に係る赤字・黒字の構成分析!C$34="",NA(),連結実質赤字比率に係る赤字・黒字の構成分析!C$34)</f>
        <v>高萩市水道事業会計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9.76</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11.51</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12.11</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12.83</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14.3</v>
      </c>
    </row>
    <row r="39" spans="1:16" x14ac:dyDescent="0.15">
      <c r="A39" s="144" t="s">
        <v>61</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62</v>
      </c>
      <c r="C41" s="176"/>
      <c r="D41" s="176" t="s">
        <v>63</v>
      </c>
      <c r="E41" s="176" t="s">
        <v>62</v>
      </c>
      <c r="F41" s="176"/>
      <c r="G41" s="176" t="s">
        <v>63</v>
      </c>
      <c r="H41" s="176" t="s">
        <v>62</v>
      </c>
      <c r="I41" s="176"/>
      <c r="J41" s="176" t="s">
        <v>63</v>
      </c>
      <c r="K41" s="176" t="s">
        <v>62</v>
      </c>
      <c r="L41" s="176"/>
      <c r="M41" s="176" t="s">
        <v>63</v>
      </c>
      <c r="N41" s="176" t="s">
        <v>62</v>
      </c>
      <c r="O41" s="176"/>
      <c r="P41" s="176" t="s">
        <v>63</v>
      </c>
    </row>
    <row r="42" spans="1:16" x14ac:dyDescent="0.15">
      <c r="A42" s="176" t="s">
        <v>64</v>
      </c>
      <c r="B42" s="176"/>
      <c r="C42" s="176"/>
      <c r="D42" s="176">
        <f>'実質公債費比率（分子）の構造'!K$52</f>
        <v>1325</v>
      </c>
      <c r="E42" s="176"/>
      <c r="F42" s="176"/>
      <c r="G42" s="176">
        <f>'実質公債費比率（分子）の構造'!L$52</f>
        <v>1302</v>
      </c>
      <c r="H42" s="176"/>
      <c r="I42" s="176"/>
      <c r="J42" s="176">
        <f>'実質公債費比率（分子）の構造'!M$52</f>
        <v>1313</v>
      </c>
      <c r="K42" s="176"/>
      <c r="L42" s="176"/>
      <c r="M42" s="176">
        <f>'実質公債費比率（分子）の構造'!N$52</f>
        <v>1317</v>
      </c>
      <c r="N42" s="176"/>
      <c r="O42" s="176"/>
      <c r="P42" s="176">
        <f>'実質公債費比率（分子）の構造'!O$52</f>
        <v>1281</v>
      </c>
    </row>
    <row r="43" spans="1:16" x14ac:dyDescent="0.15">
      <c r="A43" s="176" t="s">
        <v>65</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66</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15">
      <c r="A45" s="176" t="s">
        <v>67</v>
      </c>
      <c r="B45" s="176">
        <f>'実質公債費比率（分子）の構造'!K$49</f>
        <v>333</v>
      </c>
      <c r="C45" s="176"/>
      <c r="D45" s="176"/>
      <c r="E45" s="176">
        <f>'実質公債費比率（分子）の構造'!L$49</f>
        <v>304</v>
      </c>
      <c r="F45" s="176"/>
      <c r="G45" s="176"/>
      <c r="H45" s="176">
        <f>'実質公債費比率（分子）の構造'!M$49</f>
        <v>289</v>
      </c>
      <c r="I45" s="176"/>
      <c r="J45" s="176"/>
      <c r="K45" s="176">
        <f>'実質公債費比率（分子）の構造'!N$49</f>
        <v>311</v>
      </c>
      <c r="L45" s="176"/>
      <c r="M45" s="176"/>
      <c r="N45" s="176">
        <f>'実質公債費比率（分子）の構造'!O$49</f>
        <v>324</v>
      </c>
      <c r="O45" s="176"/>
      <c r="P45" s="176"/>
    </row>
    <row r="46" spans="1:16" x14ac:dyDescent="0.15">
      <c r="A46" s="176" t="s">
        <v>68</v>
      </c>
      <c r="B46" s="176">
        <f>'実質公債費比率（分子）の構造'!K$48</f>
        <v>2</v>
      </c>
      <c r="C46" s="176"/>
      <c r="D46" s="176"/>
      <c r="E46" s="176">
        <f>'実質公債費比率（分子）の構造'!L$48</f>
        <v>2</v>
      </c>
      <c r="F46" s="176"/>
      <c r="G46" s="176"/>
      <c r="H46" s="176">
        <f>'実質公債費比率（分子）の構造'!M$48</f>
        <v>1</v>
      </c>
      <c r="I46" s="176"/>
      <c r="J46" s="176"/>
      <c r="K46" s="176">
        <f>'実質公債費比率（分子）の構造'!N$48</f>
        <v>0</v>
      </c>
      <c r="L46" s="176"/>
      <c r="M46" s="176"/>
      <c r="N46" s="176">
        <f>'実質公債費比率（分子）の構造'!O$48</f>
        <v>0</v>
      </c>
      <c r="O46" s="176"/>
      <c r="P46" s="176"/>
    </row>
    <row r="47" spans="1:16" x14ac:dyDescent="0.15">
      <c r="A47" s="176" t="s">
        <v>69</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70</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71</v>
      </c>
      <c r="B49" s="176">
        <f>'実質公債費比率（分子）の構造'!K$45</f>
        <v>1657</v>
      </c>
      <c r="C49" s="176"/>
      <c r="D49" s="176"/>
      <c r="E49" s="176">
        <f>'実質公債費比率（分子）の構造'!L$45</f>
        <v>1553</v>
      </c>
      <c r="F49" s="176"/>
      <c r="G49" s="176"/>
      <c r="H49" s="176">
        <f>'実質公債費比率（分子）の構造'!M$45</f>
        <v>1485</v>
      </c>
      <c r="I49" s="176"/>
      <c r="J49" s="176"/>
      <c r="K49" s="176">
        <f>'実質公債費比率（分子）の構造'!N$45</f>
        <v>1424</v>
      </c>
      <c r="L49" s="176"/>
      <c r="M49" s="176"/>
      <c r="N49" s="176">
        <f>'実質公債費比率（分子）の構造'!O$45</f>
        <v>1447</v>
      </c>
      <c r="O49" s="176"/>
      <c r="P49" s="176"/>
    </row>
    <row r="50" spans="1:16" x14ac:dyDescent="0.15">
      <c r="A50" s="176" t="s">
        <v>72</v>
      </c>
      <c r="B50" s="176" t="e">
        <f>NA()</f>
        <v>#N/A</v>
      </c>
      <c r="C50" s="176">
        <f>IF(ISNUMBER('実質公債費比率（分子）の構造'!K$53),'実質公債費比率（分子）の構造'!K$53,NA())</f>
        <v>667</v>
      </c>
      <c r="D50" s="176" t="e">
        <f>NA()</f>
        <v>#N/A</v>
      </c>
      <c r="E50" s="176" t="e">
        <f>NA()</f>
        <v>#N/A</v>
      </c>
      <c r="F50" s="176">
        <f>IF(ISNUMBER('実質公債費比率（分子）の構造'!L$53),'実質公債費比率（分子）の構造'!L$53,NA())</f>
        <v>557</v>
      </c>
      <c r="G50" s="176" t="e">
        <f>NA()</f>
        <v>#N/A</v>
      </c>
      <c r="H50" s="176" t="e">
        <f>NA()</f>
        <v>#N/A</v>
      </c>
      <c r="I50" s="176">
        <f>IF(ISNUMBER('実質公債費比率（分子）の構造'!M$53),'実質公債費比率（分子）の構造'!M$53,NA())</f>
        <v>462</v>
      </c>
      <c r="J50" s="176" t="e">
        <f>NA()</f>
        <v>#N/A</v>
      </c>
      <c r="K50" s="176" t="e">
        <f>NA()</f>
        <v>#N/A</v>
      </c>
      <c r="L50" s="176">
        <f>IF(ISNUMBER('実質公債費比率（分子）の構造'!N$53),'実質公債費比率（分子）の構造'!N$53,NA())</f>
        <v>418</v>
      </c>
      <c r="M50" s="176" t="e">
        <f>NA()</f>
        <v>#N/A</v>
      </c>
      <c r="N50" s="176" t="e">
        <f>NA()</f>
        <v>#N/A</v>
      </c>
      <c r="O50" s="176">
        <f>IF(ISNUMBER('実質公債費比率（分子）の構造'!O$53),'実質公債費比率（分子）の構造'!O$53,NA())</f>
        <v>490</v>
      </c>
      <c r="P50" s="176" t="e">
        <f>NA()</f>
        <v>#N/A</v>
      </c>
    </row>
    <row r="53" spans="1:16" x14ac:dyDescent="0.15">
      <c r="A53" s="144" t="s">
        <v>73</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74</v>
      </c>
      <c r="C55" s="175"/>
      <c r="D55" s="175" t="s">
        <v>75</v>
      </c>
      <c r="E55" s="175" t="s">
        <v>74</v>
      </c>
      <c r="F55" s="175"/>
      <c r="G55" s="175" t="s">
        <v>75</v>
      </c>
      <c r="H55" s="175" t="s">
        <v>74</v>
      </c>
      <c r="I55" s="175"/>
      <c r="J55" s="175" t="s">
        <v>75</v>
      </c>
      <c r="K55" s="175" t="s">
        <v>74</v>
      </c>
      <c r="L55" s="175"/>
      <c r="M55" s="175" t="s">
        <v>75</v>
      </c>
      <c r="N55" s="175" t="s">
        <v>74</v>
      </c>
      <c r="O55" s="175"/>
      <c r="P55" s="175" t="s">
        <v>75</v>
      </c>
    </row>
    <row r="56" spans="1:16" x14ac:dyDescent="0.15">
      <c r="A56" s="175" t="s">
        <v>44</v>
      </c>
      <c r="B56" s="175"/>
      <c r="C56" s="175"/>
      <c r="D56" s="175">
        <f>'将来負担比率（分子）の構造'!I$52</f>
        <v>11130</v>
      </c>
      <c r="E56" s="175"/>
      <c r="F56" s="175"/>
      <c r="G56" s="175">
        <f>'将来負担比率（分子）の構造'!J$52</f>
        <v>11043</v>
      </c>
      <c r="H56" s="175"/>
      <c r="I56" s="175"/>
      <c r="J56" s="175">
        <f>'将来負担比率（分子）の構造'!K$52</f>
        <v>11249</v>
      </c>
      <c r="K56" s="175"/>
      <c r="L56" s="175"/>
      <c r="M56" s="175">
        <f>'将来負担比率（分子）の構造'!L$52</f>
        <v>10925</v>
      </c>
      <c r="N56" s="175"/>
      <c r="O56" s="175"/>
      <c r="P56" s="175">
        <f>'将来負担比率（分子）の構造'!M$52</f>
        <v>10560</v>
      </c>
    </row>
    <row r="57" spans="1:16" x14ac:dyDescent="0.15">
      <c r="A57" s="175" t="s">
        <v>43</v>
      </c>
      <c r="B57" s="175"/>
      <c r="C57" s="175"/>
      <c r="D57" s="175">
        <f>'将来負担比率（分子）の構造'!I$51</f>
        <v>1443</v>
      </c>
      <c r="E57" s="175"/>
      <c r="F57" s="175"/>
      <c r="G57" s="175">
        <f>'将来負担比率（分子）の構造'!J$51</f>
        <v>1424</v>
      </c>
      <c r="H57" s="175"/>
      <c r="I57" s="175"/>
      <c r="J57" s="175">
        <f>'将来負担比率（分子）の構造'!K$51</f>
        <v>1433</v>
      </c>
      <c r="K57" s="175"/>
      <c r="L57" s="175"/>
      <c r="M57" s="175">
        <f>'将来負担比率（分子）の構造'!L$51</f>
        <v>1464</v>
      </c>
      <c r="N57" s="175"/>
      <c r="O57" s="175"/>
      <c r="P57" s="175">
        <f>'将来負担比率（分子）の構造'!M$51</f>
        <v>1501</v>
      </c>
    </row>
    <row r="58" spans="1:16" x14ac:dyDescent="0.15">
      <c r="A58" s="175" t="s">
        <v>42</v>
      </c>
      <c r="B58" s="175"/>
      <c r="C58" s="175"/>
      <c r="D58" s="175">
        <f>'将来負担比率（分子）の構造'!I$50</f>
        <v>2137</v>
      </c>
      <c r="E58" s="175"/>
      <c r="F58" s="175"/>
      <c r="G58" s="175">
        <f>'将来負担比率（分子）の構造'!J$50</f>
        <v>1443</v>
      </c>
      <c r="H58" s="175"/>
      <c r="I58" s="175"/>
      <c r="J58" s="175">
        <f>'将来負担比率（分子）の構造'!K$50</f>
        <v>2102</v>
      </c>
      <c r="K58" s="175"/>
      <c r="L58" s="175"/>
      <c r="M58" s="175">
        <f>'将来負担比率（分子）の構造'!L$50</f>
        <v>2667</v>
      </c>
      <c r="N58" s="175"/>
      <c r="O58" s="175"/>
      <c r="P58" s="175">
        <f>'将来負担比率（分子）の構造'!M$50</f>
        <v>3374</v>
      </c>
    </row>
    <row r="59" spans="1:16" x14ac:dyDescent="0.15">
      <c r="A59" s="175" t="s">
        <v>40</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39</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37</v>
      </c>
      <c r="B61" s="175" t="str">
        <f>'将来負担比率（分子）の構造'!I$46</f>
        <v>-</v>
      </c>
      <c r="C61" s="175"/>
      <c r="D61" s="175"/>
      <c r="E61" s="175">
        <f>'将来負担比率（分子）の構造'!J$46</f>
        <v>0</v>
      </c>
      <c r="F61" s="175"/>
      <c r="G61" s="175"/>
      <c r="H61" s="175">
        <f>'将来負担比率（分子）の構造'!K$46</f>
        <v>0</v>
      </c>
      <c r="I61" s="175"/>
      <c r="J61" s="175"/>
      <c r="K61" s="175">
        <f>'将来負担比率（分子）の構造'!L$46</f>
        <v>1</v>
      </c>
      <c r="L61" s="175"/>
      <c r="M61" s="175"/>
      <c r="N61" s="175">
        <f>'将来負担比率（分子）の構造'!M$46</f>
        <v>0</v>
      </c>
      <c r="O61" s="175"/>
      <c r="P61" s="175"/>
    </row>
    <row r="62" spans="1:16" x14ac:dyDescent="0.15">
      <c r="A62" s="175" t="s">
        <v>36</v>
      </c>
      <c r="B62" s="175">
        <f>'将来負担比率（分子）の構造'!I$45</f>
        <v>2468</v>
      </c>
      <c r="C62" s="175"/>
      <c r="D62" s="175"/>
      <c r="E62" s="175">
        <f>'将来負担比率（分子）の構造'!J$45</f>
        <v>2430</v>
      </c>
      <c r="F62" s="175"/>
      <c r="G62" s="175"/>
      <c r="H62" s="175">
        <f>'将来負担比率（分子）の構造'!K$45</f>
        <v>2427</v>
      </c>
      <c r="I62" s="175"/>
      <c r="J62" s="175"/>
      <c r="K62" s="175">
        <f>'将来負担比率（分子）の構造'!L$45</f>
        <v>2376</v>
      </c>
      <c r="L62" s="175"/>
      <c r="M62" s="175"/>
      <c r="N62" s="175">
        <f>'将来負担比率（分子）の構造'!M$45</f>
        <v>2354</v>
      </c>
      <c r="O62" s="175"/>
      <c r="P62" s="175"/>
    </row>
    <row r="63" spans="1:16" x14ac:dyDescent="0.15">
      <c r="A63" s="175" t="s">
        <v>35</v>
      </c>
      <c r="B63" s="175">
        <f>'将来負担比率（分子）の構造'!I$44</f>
        <v>1950</v>
      </c>
      <c r="C63" s="175"/>
      <c r="D63" s="175"/>
      <c r="E63" s="175">
        <f>'将来負担比率（分子）の構造'!J$44</f>
        <v>1860</v>
      </c>
      <c r="F63" s="175"/>
      <c r="G63" s="175"/>
      <c r="H63" s="175">
        <f>'将来負担比率（分子）の構造'!K$44</f>
        <v>1918</v>
      </c>
      <c r="I63" s="175"/>
      <c r="J63" s="175"/>
      <c r="K63" s="175">
        <f>'将来負担比率（分子）の構造'!L$44</f>
        <v>2240</v>
      </c>
      <c r="L63" s="175"/>
      <c r="M63" s="175"/>
      <c r="N63" s="175">
        <f>'将来負担比率（分子）の構造'!M$44</f>
        <v>2313</v>
      </c>
      <c r="O63" s="175"/>
      <c r="P63" s="175"/>
    </row>
    <row r="64" spans="1:16" x14ac:dyDescent="0.15">
      <c r="A64" s="175" t="s">
        <v>34</v>
      </c>
      <c r="B64" s="175">
        <f>'将来負担比率（分子）の構造'!I$43</f>
        <v>18</v>
      </c>
      <c r="C64" s="175"/>
      <c r="D64" s="175"/>
      <c r="E64" s="175">
        <f>'将来負担比率（分子）の構造'!J$43</f>
        <v>17</v>
      </c>
      <c r="F64" s="175"/>
      <c r="G64" s="175"/>
      <c r="H64" s="175">
        <f>'将来負担比率（分子）の構造'!K$43</f>
        <v>13</v>
      </c>
      <c r="I64" s="175"/>
      <c r="J64" s="175"/>
      <c r="K64" s="175">
        <f>'将来負担比率（分子）の構造'!L$43</f>
        <v>10</v>
      </c>
      <c r="L64" s="175"/>
      <c r="M64" s="175"/>
      <c r="N64" s="175">
        <f>'将来負担比率（分子）の構造'!M$43</f>
        <v>5</v>
      </c>
      <c r="O64" s="175"/>
      <c r="P64" s="175"/>
    </row>
    <row r="65" spans="1:16" x14ac:dyDescent="0.15">
      <c r="A65" s="175" t="s">
        <v>33</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15">
      <c r="A66" s="175" t="s">
        <v>32</v>
      </c>
      <c r="B66" s="175">
        <f>'将来負担比率（分子）の構造'!I$41</f>
        <v>14004</v>
      </c>
      <c r="C66" s="175"/>
      <c r="D66" s="175"/>
      <c r="E66" s="175">
        <f>'将来負担比率（分子）の構造'!J$41</f>
        <v>13780</v>
      </c>
      <c r="F66" s="175"/>
      <c r="G66" s="175"/>
      <c r="H66" s="175">
        <f>'将来負担比率（分子）の構造'!K$41</f>
        <v>13343</v>
      </c>
      <c r="I66" s="175"/>
      <c r="J66" s="175"/>
      <c r="K66" s="175">
        <f>'将来負担比率（分子）の構造'!L$41</f>
        <v>13478</v>
      </c>
      <c r="L66" s="175"/>
      <c r="M66" s="175"/>
      <c r="N66" s="175">
        <f>'将来負担比率（分子）の構造'!M$41</f>
        <v>12834</v>
      </c>
      <c r="O66" s="175"/>
      <c r="P66" s="175"/>
    </row>
    <row r="67" spans="1:16" x14ac:dyDescent="0.15">
      <c r="A67" s="175" t="s">
        <v>76</v>
      </c>
      <c r="B67" s="175" t="e">
        <f>NA()</f>
        <v>#N/A</v>
      </c>
      <c r="C67" s="175">
        <f>IF(ISNUMBER('将来負担比率（分子）の構造'!I$53), IF('将来負担比率（分子）の構造'!I$53 &lt; 0, 0, '将来負担比率（分子）の構造'!I$53), NA())</f>
        <v>3730</v>
      </c>
      <c r="D67" s="175" t="e">
        <f>NA()</f>
        <v>#N/A</v>
      </c>
      <c r="E67" s="175" t="e">
        <f>NA()</f>
        <v>#N/A</v>
      </c>
      <c r="F67" s="175">
        <f>IF(ISNUMBER('将来負担比率（分子）の構造'!J$53), IF('将来負担比率（分子）の構造'!J$53 &lt; 0, 0, '将来負担比率（分子）の構造'!J$53), NA())</f>
        <v>4177</v>
      </c>
      <c r="G67" s="175" t="e">
        <f>NA()</f>
        <v>#N/A</v>
      </c>
      <c r="H67" s="175" t="e">
        <f>NA()</f>
        <v>#N/A</v>
      </c>
      <c r="I67" s="175">
        <f>IF(ISNUMBER('将来負担比率（分子）の構造'!K$53), IF('将来負担比率（分子）の構造'!K$53 &lt; 0, 0, '将来負担比率（分子）の構造'!K$53), NA())</f>
        <v>2916</v>
      </c>
      <c r="J67" s="175" t="e">
        <f>NA()</f>
        <v>#N/A</v>
      </c>
      <c r="K67" s="175" t="e">
        <f>NA()</f>
        <v>#N/A</v>
      </c>
      <c r="L67" s="175">
        <f>IF(ISNUMBER('将来負担比率（分子）の構造'!L$53), IF('将来負担比率（分子）の構造'!L$53 &lt; 0, 0, '将来負担比率（分子）の構造'!L$53), NA())</f>
        <v>3049</v>
      </c>
      <c r="M67" s="175" t="e">
        <f>NA()</f>
        <v>#N/A</v>
      </c>
      <c r="N67" s="175" t="e">
        <f>NA()</f>
        <v>#N/A</v>
      </c>
      <c r="O67" s="175">
        <f>IF(ISNUMBER('将来負担比率（分子）の構造'!M$53), IF('将来負担比率（分子）の構造'!M$53 &lt; 0, 0, '将来負担比率（分子）の構造'!M$53), NA())</f>
        <v>2071</v>
      </c>
      <c r="P67" s="175" t="e">
        <f>NA()</f>
        <v>#N/A</v>
      </c>
    </row>
    <row r="70" spans="1:16" x14ac:dyDescent="0.15">
      <c r="A70" s="177" t="s">
        <v>77</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78</v>
      </c>
      <c r="B72" s="179">
        <f>基金残高に係る経年分析!F55</f>
        <v>995</v>
      </c>
      <c r="C72" s="179">
        <f>基金残高に係る経年分析!G55</f>
        <v>795</v>
      </c>
      <c r="D72" s="179">
        <f>基金残高に係る経年分析!H55</f>
        <v>817</v>
      </c>
    </row>
    <row r="73" spans="1:16" x14ac:dyDescent="0.15">
      <c r="A73" s="178" t="s">
        <v>79</v>
      </c>
      <c r="B73" s="179">
        <f>基金残高に係る経年分析!F56</f>
        <v>145</v>
      </c>
      <c r="C73" s="179">
        <f>基金残高に係る経年分析!G56</f>
        <v>438</v>
      </c>
      <c r="D73" s="179">
        <f>基金残高に係る経年分析!H56</f>
        <v>638</v>
      </c>
    </row>
    <row r="74" spans="1:16" x14ac:dyDescent="0.15">
      <c r="A74" s="178" t="s">
        <v>80</v>
      </c>
      <c r="B74" s="179">
        <f>基金残高に係る経年分析!F57</f>
        <v>539</v>
      </c>
      <c r="C74" s="179">
        <f>基金残高に係る経年分析!G57</f>
        <v>866</v>
      </c>
      <c r="D74" s="179">
        <f>基金残高に係る経年分析!H57</f>
        <v>1098</v>
      </c>
    </row>
  </sheetData>
  <sheetProtection algorithmName="SHA-512" hashValue="aTWyWUMgtlTcnngAmbPbSiUgdMvQ6po5X8mz44WruBZwiPz5gWclN4Pp3u2ZcNyeD1A/quPNoIecQrVn95MSMQ==" saltValue="YOQSK2swO49zBKfv3a7SxQ=="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EM49"/>
  <sheetViews>
    <sheetView showGridLines="0" zoomScale="75" zoomScaleNormal="75"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215</v>
      </c>
      <c r="DI1" s="603"/>
      <c r="DJ1" s="603"/>
      <c r="DK1" s="603"/>
      <c r="DL1" s="603"/>
      <c r="DM1" s="603"/>
      <c r="DN1" s="604"/>
      <c r="DO1" s="214"/>
      <c r="DP1" s="602" t="s">
        <v>216</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15">
      <c r="B2" s="215" t="s">
        <v>217</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05" t="s">
        <v>218</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219</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220</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5" t="s">
        <v>1</v>
      </c>
      <c r="C4" s="606"/>
      <c r="D4" s="606"/>
      <c r="E4" s="606"/>
      <c r="F4" s="606"/>
      <c r="G4" s="606"/>
      <c r="H4" s="606"/>
      <c r="I4" s="606"/>
      <c r="J4" s="606"/>
      <c r="K4" s="606"/>
      <c r="L4" s="606"/>
      <c r="M4" s="606"/>
      <c r="N4" s="606"/>
      <c r="O4" s="606"/>
      <c r="P4" s="606"/>
      <c r="Q4" s="607"/>
      <c r="R4" s="605" t="s">
        <v>221</v>
      </c>
      <c r="S4" s="606"/>
      <c r="T4" s="606"/>
      <c r="U4" s="606"/>
      <c r="V4" s="606"/>
      <c r="W4" s="606"/>
      <c r="X4" s="606"/>
      <c r="Y4" s="607"/>
      <c r="Z4" s="605" t="s">
        <v>222</v>
      </c>
      <c r="AA4" s="606"/>
      <c r="AB4" s="606"/>
      <c r="AC4" s="607"/>
      <c r="AD4" s="605" t="s">
        <v>223</v>
      </c>
      <c r="AE4" s="606"/>
      <c r="AF4" s="606"/>
      <c r="AG4" s="606"/>
      <c r="AH4" s="606"/>
      <c r="AI4" s="606"/>
      <c r="AJ4" s="606"/>
      <c r="AK4" s="607"/>
      <c r="AL4" s="605" t="s">
        <v>222</v>
      </c>
      <c r="AM4" s="606"/>
      <c r="AN4" s="606"/>
      <c r="AO4" s="607"/>
      <c r="AP4" s="608" t="s">
        <v>224</v>
      </c>
      <c r="AQ4" s="608"/>
      <c r="AR4" s="608"/>
      <c r="AS4" s="608"/>
      <c r="AT4" s="608"/>
      <c r="AU4" s="608"/>
      <c r="AV4" s="608"/>
      <c r="AW4" s="608"/>
      <c r="AX4" s="608"/>
      <c r="AY4" s="608"/>
      <c r="AZ4" s="608"/>
      <c r="BA4" s="608"/>
      <c r="BB4" s="608"/>
      <c r="BC4" s="608"/>
      <c r="BD4" s="608"/>
      <c r="BE4" s="608"/>
      <c r="BF4" s="608"/>
      <c r="BG4" s="608" t="s">
        <v>225</v>
      </c>
      <c r="BH4" s="608"/>
      <c r="BI4" s="608"/>
      <c r="BJ4" s="608"/>
      <c r="BK4" s="608"/>
      <c r="BL4" s="608"/>
      <c r="BM4" s="608"/>
      <c r="BN4" s="608"/>
      <c r="BO4" s="608" t="s">
        <v>222</v>
      </c>
      <c r="BP4" s="608"/>
      <c r="BQ4" s="608"/>
      <c r="BR4" s="608"/>
      <c r="BS4" s="608" t="s">
        <v>226</v>
      </c>
      <c r="BT4" s="608"/>
      <c r="BU4" s="608"/>
      <c r="BV4" s="608"/>
      <c r="BW4" s="608"/>
      <c r="BX4" s="608"/>
      <c r="BY4" s="608"/>
      <c r="BZ4" s="608"/>
      <c r="CA4" s="608"/>
      <c r="CB4" s="608"/>
      <c r="CD4" s="605" t="s">
        <v>227</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15">
      <c r="B5" s="609" t="s">
        <v>228</v>
      </c>
      <c r="C5" s="610"/>
      <c r="D5" s="610"/>
      <c r="E5" s="610"/>
      <c r="F5" s="610"/>
      <c r="G5" s="610"/>
      <c r="H5" s="610"/>
      <c r="I5" s="610"/>
      <c r="J5" s="610"/>
      <c r="K5" s="610"/>
      <c r="L5" s="610"/>
      <c r="M5" s="610"/>
      <c r="N5" s="610"/>
      <c r="O5" s="610"/>
      <c r="P5" s="610"/>
      <c r="Q5" s="611"/>
      <c r="R5" s="612">
        <v>4012415</v>
      </c>
      <c r="S5" s="613"/>
      <c r="T5" s="613"/>
      <c r="U5" s="613"/>
      <c r="V5" s="613"/>
      <c r="W5" s="613"/>
      <c r="X5" s="613"/>
      <c r="Y5" s="614"/>
      <c r="Z5" s="615">
        <v>28.2</v>
      </c>
      <c r="AA5" s="615"/>
      <c r="AB5" s="615"/>
      <c r="AC5" s="615"/>
      <c r="AD5" s="616">
        <v>3729592</v>
      </c>
      <c r="AE5" s="616"/>
      <c r="AF5" s="616"/>
      <c r="AG5" s="616"/>
      <c r="AH5" s="616"/>
      <c r="AI5" s="616"/>
      <c r="AJ5" s="616"/>
      <c r="AK5" s="616"/>
      <c r="AL5" s="617">
        <v>50.1</v>
      </c>
      <c r="AM5" s="618"/>
      <c r="AN5" s="618"/>
      <c r="AO5" s="619"/>
      <c r="AP5" s="609" t="s">
        <v>229</v>
      </c>
      <c r="AQ5" s="610"/>
      <c r="AR5" s="610"/>
      <c r="AS5" s="610"/>
      <c r="AT5" s="610"/>
      <c r="AU5" s="610"/>
      <c r="AV5" s="610"/>
      <c r="AW5" s="610"/>
      <c r="AX5" s="610"/>
      <c r="AY5" s="610"/>
      <c r="AZ5" s="610"/>
      <c r="BA5" s="610"/>
      <c r="BB5" s="610"/>
      <c r="BC5" s="610"/>
      <c r="BD5" s="610"/>
      <c r="BE5" s="610"/>
      <c r="BF5" s="611"/>
      <c r="BG5" s="623">
        <v>3729592</v>
      </c>
      <c r="BH5" s="624"/>
      <c r="BI5" s="624"/>
      <c r="BJ5" s="624"/>
      <c r="BK5" s="624"/>
      <c r="BL5" s="624"/>
      <c r="BM5" s="624"/>
      <c r="BN5" s="625"/>
      <c r="BO5" s="626">
        <v>93</v>
      </c>
      <c r="BP5" s="626"/>
      <c r="BQ5" s="626"/>
      <c r="BR5" s="626"/>
      <c r="BS5" s="627">
        <v>52206</v>
      </c>
      <c r="BT5" s="627"/>
      <c r="BU5" s="627"/>
      <c r="BV5" s="627"/>
      <c r="BW5" s="627"/>
      <c r="BX5" s="627"/>
      <c r="BY5" s="627"/>
      <c r="BZ5" s="627"/>
      <c r="CA5" s="627"/>
      <c r="CB5" s="631"/>
      <c r="CD5" s="605" t="s">
        <v>224</v>
      </c>
      <c r="CE5" s="606"/>
      <c r="CF5" s="606"/>
      <c r="CG5" s="606"/>
      <c r="CH5" s="606"/>
      <c r="CI5" s="606"/>
      <c r="CJ5" s="606"/>
      <c r="CK5" s="606"/>
      <c r="CL5" s="606"/>
      <c r="CM5" s="606"/>
      <c r="CN5" s="606"/>
      <c r="CO5" s="606"/>
      <c r="CP5" s="606"/>
      <c r="CQ5" s="607"/>
      <c r="CR5" s="605" t="s">
        <v>230</v>
      </c>
      <c r="CS5" s="606"/>
      <c r="CT5" s="606"/>
      <c r="CU5" s="606"/>
      <c r="CV5" s="606"/>
      <c r="CW5" s="606"/>
      <c r="CX5" s="606"/>
      <c r="CY5" s="607"/>
      <c r="CZ5" s="605" t="s">
        <v>222</v>
      </c>
      <c r="DA5" s="606"/>
      <c r="DB5" s="606"/>
      <c r="DC5" s="607"/>
      <c r="DD5" s="605" t="s">
        <v>231</v>
      </c>
      <c r="DE5" s="606"/>
      <c r="DF5" s="606"/>
      <c r="DG5" s="606"/>
      <c r="DH5" s="606"/>
      <c r="DI5" s="606"/>
      <c r="DJ5" s="606"/>
      <c r="DK5" s="606"/>
      <c r="DL5" s="606"/>
      <c r="DM5" s="606"/>
      <c r="DN5" s="606"/>
      <c r="DO5" s="606"/>
      <c r="DP5" s="607"/>
      <c r="DQ5" s="605" t="s">
        <v>232</v>
      </c>
      <c r="DR5" s="606"/>
      <c r="DS5" s="606"/>
      <c r="DT5" s="606"/>
      <c r="DU5" s="606"/>
      <c r="DV5" s="606"/>
      <c r="DW5" s="606"/>
      <c r="DX5" s="606"/>
      <c r="DY5" s="606"/>
      <c r="DZ5" s="606"/>
      <c r="EA5" s="606"/>
      <c r="EB5" s="606"/>
      <c r="EC5" s="607"/>
    </row>
    <row r="6" spans="2:143" ht="11.25" customHeight="1" x14ac:dyDescent="0.15">
      <c r="B6" s="620" t="s">
        <v>233</v>
      </c>
      <c r="C6" s="621"/>
      <c r="D6" s="621"/>
      <c r="E6" s="621"/>
      <c r="F6" s="621"/>
      <c r="G6" s="621"/>
      <c r="H6" s="621"/>
      <c r="I6" s="621"/>
      <c r="J6" s="621"/>
      <c r="K6" s="621"/>
      <c r="L6" s="621"/>
      <c r="M6" s="621"/>
      <c r="N6" s="621"/>
      <c r="O6" s="621"/>
      <c r="P6" s="621"/>
      <c r="Q6" s="622"/>
      <c r="R6" s="623">
        <v>173685</v>
      </c>
      <c r="S6" s="624"/>
      <c r="T6" s="624"/>
      <c r="U6" s="624"/>
      <c r="V6" s="624"/>
      <c r="W6" s="624"/>
      <c r="X6" s="624"/>
      <c r="Y6" s="625"/>
      <c r="Z6" s="626">
        <v>1.2</v>
      </c>
      <c r="AA6" s="626"/>
      <c r="AB6" s="626"/>
      <c r="AC6" s="626"/>
      <c r="AD6" s="627">
        <v>173685</v>
      </c>
      <c r="AE6" s="627"/>
      <c r="AF6" s="627"/>
      <c r="AG6" s="627"/>
      <c r="AH6" s="627"/>
      <c r="AI6" s="627"/>
      <c r="AJ6" s="627"/>
      <c r="AK6" s="627"/>
      <c r="AL6" s="628">
        <v>2.2999999999999998</v>
      </c>
      <c r="AM6" s="629"/>
      <c r="AN6" s="629"/>
      <c r="AO6" s="630"/>
      <c r="AP6" s="620" t="s">
        <v>234</v>
      </c>
      <c r="AQ6" s="621"/>
      <c r="AR6" s="621"/>
      <c r="AS6" s="621"/>
      <c r="AT6" s="621"/>
      <c r="AU6" s="621"/>
      <c r="AV6" s="621"/>
      <c r="AW6" s="621"/>
      <c r="AX6" s="621"/>
      <c r="AY6" s="621"/>
      <c r="AZ6" s="621"/>
      <c r="BA6" s="621"/>
      <c r="BB6" s="621"/>
      <c r="BC6" s="621"/>
      <c r="BD6" s="621"/>
      <c r="BE6" s="621"/>
      <c r="BF6" s="622"/>
      <c r="BG6" s="623">
        <v>3729592</v>
      </c>
      <c r="BH6" s="624"/>
      <c r="BI6" s="624"/>
      <c r="BJ6" s="624"/>
      <c r="BK6" s="624"/>
      <c r="BL6" s="624"/>
      <c r="BM6" s="624"/>
      <c r="BN6" s="625"/>
      <c r="BO6" s="626">
        <v>93</v>
      </c>
      <c r="BP6" s="626"/>
      <c r="BQ6" s="626"/>
      <c r="BR6" s="626"/>
      <c r="BS6" s="627">
        <v>52206</v>
      </c>
      <c r="BT6" s="627"/>
      <c r="BU6" s="627"/>
      <c r="BV6" s="627"/>
      <c r="BW6" s="627"/>
      <c r="BX6" s="627"/>
      <c r="BY6" s="627"/>
      <c r="BZ6" s="627"/>
      <c r="CA6" s="627"/>
      <c r="CB6" s="631"/>
      <c r="CD6" s="609" t="s">
        <v>235</v>
      </c>
      <c r="CE6" s="610"/>
      <c r="CF6" s="610"/>
      <c r="CG6" s="610"/>
      <c r="CH6" s="610"/>
      <c r="CI6" s="610"/>
      <c r="CJ6" s="610"/>
      <c r="CK6" s="610"/>
      <c r="CL6" s="610"/>
      <c r="CM6" s="610"/>
      <c r="CN6" s="610"/>
      <c r="CO6" s="610"/>
      <c r="CP6" s="610"/>
      <c r="CQ6" s="611"/>
      <c r="CR6" s="623">
        <v>144932</v>
      </c>
      <c r="CS6" s="624"/>
      <c r="CT6" s="624"/>
      <c r="CU6" s="624"/>
      <c r="CV6" s="624"/>
      <c r="CW6" s="624"/>
      <c r="CX6" s="624"/>
      <c r="CY6" s="625"/>
      <c r="CZ6" s="617">
        <v>1.1000000000000001</v>
      </c>
      <c r="DA6" s="618"/>
      <c r="DB6" s="618"/>
      <c r="DC6" s="634"/>
      <c r="DD6" s="632" t="s">
        <v>137</v>
      </c>
      <c r="DE6" s="624"/>
      <c r="DF6" s="624"/>
      <c r="DG6" s="624"/>
      <c r="DH6" s="624"/>
      <c r="DI6" s="624"/>
      <c r="DJ6" s="624"/>
      <c r="DK6" s="624"/>
      <c r="DL6" s="624"/>
      <c r="DM6" s="624"/>
      <c r="DN6" s="624"/>
      <c r="DO6" s="624"/>
      <c r="DP6" s="625"/>
      <c r="DQ6" s="632">
        <v>144923</v>
      </c>
      <c r="DR6" s="624"/>
      <c r="DS6" s="624"/>
      <c r="DT6" s="624"/>
      <c r="DU6" s="624"/>
      <c r="DV6" s="624"/>
      <c r="DW6" s="624"/>
      <c r="DX6" s="624"/>
      <c r="DY6" s="624"/>
      <c r="DZ6" s="624"/>
      <c r="EA6" s="624"/>
      <c r="EB6" s="624"/>
      <c r="EC6" s="633"/>
    </row>
    <row r="7" spans="2:143" ht="11.25" customHeight="1" x14ac:dyDescent="0.15">
      <c r="B7" s="620" t="s">
        <v>236</v>
      </c>
      <c r="C7" s="621"/>
      <c r="D7" s="621"/>
      <c r="E7" s="621"/>
      <c r="F7" s="621"/>
      <c r="G7" s="621"/>
      <c r="H7" s="621"/>
      <c r="I7" s="621"/>
      <c r="J7" s="621"/>
      <c r="K7" s="621"/>
      <c r="L7" s="621"/>
      <c r="M7" s="621"/>
      <c r="N7" s="621"/>
      <c r="O7" s="621"/>
      <c r="P7" s="621"/>
      <c r="Q7" s="622"/>
      <c r="R7" s="623">
        <v>1098</v>
      </c>
      <c r="S7" s="624"/>
      <c r="T7" s="624"/>
      <c r="U7" s="624"/>
      <c r="V7" s="624"/>
      <c r="W7" s="624"/>
      <c r="X7" s="624"/>
      <c r="Y7" s="625"/>
      <c r="Z7" s="626">
        <v>0</v>
      </c>
      <c r="AA7" s="626"/>
      <c r="AB7" s="626"/>
      <c r="AC7" s="626"/>
      <c r="AD7" s="627">
        <v>1098</v>
      </c>
      <c r="AE7" s="627"/>
      <c r="AF7" s="627"/>
      <c r="AG7" s="627"/>
      <c r="AH7" s="627"/>
      <c r="AI7" s="627"/>
      <c r="AJ7" s="627"/>
      <c r="AK7" s="627"/>
      <c r="AL7" s="628">
        <v>0</v>
      </c>
      <c r="AM7" s="629"/>
      <c r="AN7" s="629"/>
      <c r="AO7" s="630"/>
      <c r="AP7" s="620" t="s">
        <v>237</v>
      </c>
      <c r="AQ7" s="621"/>
      <c r="AR7" s="621"/>
      <c r="AS7" s="621"/>
      <c r="AT7" s="621"/>
      <c r="AU7" s="621"/>
      <c r="AV7" s="621"/>
      <c r="AW7" s="621"/>
      <c r="AX7" s="621"/>
      <c r="AY7" s="621"/>
      <c r="AZ7" s="621"/>
      <c r="BA7" s="621"/>
      <c r="BB7" s="621"/>
      <c r="BC7" s="621"/>
      <c r="BD7" s="621"/>
      <c r="BE7" s="621"/>
      <c r="BF7" s="622"/>
      <c r="BG7" s="623">
        <v>1529706</v>
      </c>
      <c r="BH7" s="624"/>
      <c r="BI7" s="624"/>
      <c r="BJ7" s="624"/>
      <c r="BK7" s="624"/>
      <c r="BL7" s="624"/>
      <c r="BM7" s="624"/>
      <c r="BN7" s="625"/>
      <c r="BO7" s="626">
        <v>38.1</v>
      </c>
      <c r="BP7" s="626"/>
      <c r="BQ7" s="626"/>
      <c r="BR7" s="626"/>
      <c r="BS7" s="627">
        <v>52206</v>
      </c>
      <c r="BT7" s="627"/>
      <c r="BU7" s="627"/>
      <c r="BV7" s="627"/>
      <c r="BW7" s="627"/>
      <c r="BX7" s="627"/>
      <c r="BY7" s="627"/>
      <c r="BZ7" s="627"/>
      <c r="CA7" s="627"/>
      <c r="CB7" s="631"/>
      <c r="CD7" s="620" t="s">
        <v>238</v>
      </c>
      <c r="CE7" s="621"/>
      <c r="CF7" s="621"/>
      <c r="CG7" s="621"/>
      <c r="CH7" s="621"/>
      <c r="CI7" s="621"/>
      <c r="CJ7" s="621"/>
      <c r="CK7" s="621"/>
      <c r="CL7" s="621"/>
      <c r="CM7" s="621"/>
      <c r="CN7" s="621"/>
      <c r="CO7" s="621"/>
      <c r="CP7" s="621"/>
      <c r="CQ7" s="622"/>
      <c r="CR7" s="623">
        <v>1698468</v>
      </c>
      <c r="CS7" s="624"/>
      <c r="CT7" s="624"/>
      <c r="CU7" s="624"/>
      <c r="CV7" s="624"/>
      <c r="CW7" s="624"/>
      <c r="CX7" s="624"/>
      <c r="CY7" s="625"/>
      <c r="CZ7" s="626">
        <v>12.7</v>
      </c>
      <c r="DA7" s="626"/>
      <c r="DB7" s="626"/>
      <c r="DC7" s="626"/>
      <c r="DD7" s="632">
        <v>62823</v>
      </c>
      <c r="DE7" s="624"/>
      <c r="DF7" s="624"/>
      <c r="DG7" s="624"/>
      <c r="DH7" s="624"/>
      <c r="DI7" s="624"/>
      <c r="DJ7" s="624"/>
      <c r="DK7" s="624"/>
      <c r="DL7" s="624"/>
      <c r="DM7" s="624"/>
      <c r="DN7" s="624"/>
      <c r="DO7" s="624"/>
      <c r="DP7" s="625"/>
      <c r="DQ7" s="632">
        <v>1521056</v>
      </c>
      <c r="DR7" s="624"/>
      <c r="DS7" s="624"/>
      <c r="DT7" s="624"/>
      <c r="DU7" s="624"/>
      <c r="DV7" s="624"/>
      <c r="DW7" s="624"/>
      <c r="DX7" s="624"/>
      <c r="DY7" s="624"/>
      <c r="DZ7" s="624"/>
      <c r="EA7" s="624"/>
      <c r="EB7" s="624"/>
      <c r="EC7" s="633"/>
    </row>
    <row r="8" spans="2:143" ht="11.25" customHeight="1" x14ac:dyDescent="0.15">
      <c r="B8" s="620" t="s">
        <v>239</v>
      </c>
      <c r="C8" s="621"/>
      <c r="D8" s="621"/>
      <c r="E8" s="621"/>
      <c r="F8" s="621"/>
      <c r="G8" s="621"/>
      <c r="H8" s="621"/>
      <c r="I8" s="621"/>
      <c r="J8" s="621"/>
      <c r="K8" s="621"/>
      <c r="L8" s="621"/>
      <c r="M8" s="621"/>
      <c r="N8" s="621"/>
      <c r="O8" s="621"/>
      <c r="P8" s="621"/>
      <c r="Q8" s="622"/>
      <c r="R8" s="623">
        <v>15925</v>
      </c>
      <c r="S8" s="624"/>
      <c r="T8" s="624"/>
      <c r="U8" s="624"/>
      <c r="V8" s="624"/>
      <c r="W8" s="624"/>
      <c r="X8" s="624"/>
      <c r="Y8" s="625"/>
      <c r="Z8" s="626">
        <v>0.1</v>
      </c>
      <c r="AA8" s="626"/>
      <c r="AB8" s="626"/>
      <c r="AC8" s="626"/>
      <c r="AD8" s="627">
        <v>15925</v>
      </c>
      <c r="AE8" s="627"/>
      <c r="AF8" s="627"/>
      <c r="AG8" s="627"/>
      <c r="AH8" s="627"/>
      <c r="AI8" s="627"/>
      <c r="AJ8" s="627"/>
      <c r="AK8" s="627"/>
      <c r="AL8" s="628">
        <v>0.2</v>
      </c>
      <c r="AM8" s="629"/>
      <c r="AN8" s="629"/>
      <c r="AO8" s="630"/>
      <c r="AP8" s="620" t="s">
        <v>240</v>
      </c>
      <c r="AQ8" s="621"/>
      <c r="AR8" s="621"/>
      <c r="AS8" s="621"/>
      <c r="AT8" s="621"/>
      <c r="AU8" s="621"/>
      <c r="AV8" s="621"/>
      <c r="AW8" s="621"/>
      <c r="AX8" s="621"/>
      <c r="AY8" s="621"/>
      <c r="AZ8" s="621"/>
      <c r="BA8" s="621"/>
      <c r="BB8" s="621"/>
      <c r="BC8" s="621"/>
      <c r="BD8" s="621"/>
      <c r="BE8" s="621"/>
      <c r="BF8" s="622"/>
      <c r="BG8" s="623">
        <v>49175</v>
      </c>
      <c r="BH8" s="624"/>
      <c r="BI8" s="624"/>
      <c r="BJ8" s="624"/>
      <c r="BK8" s="624"/>
      <c r="BL8" s="624"/>
      <c r="BM8" s="624"/>
      <c r="BN8" s="625"/>
      <c r="BO8" s="626">
        <v>1.2</v>
      </c>
      <c r="BP8" s="626"/>
      <c r="BQ8" s="626"/>
      <c r="BR8" s="626"/>
      <c r="BS8" s="627" t="s">
        <v>137</v>
      </c>
      <c r="BT8" s="627"/>
      <c r="BU8" s="627"/>
      <c r="BV8" s="627"/>
      <c r="BW8" s="627"/>
      <c r="BX8" s="627"/>
      <c r="BY8" s="627"/>
      <c r="BZ8" s="627"/>
      <c r="CA8" s="627"/>
      <c r="CB8" s="631"/>
      <c r="CD8" s="620" t="s">
        <v>241</v>
      </c>
      <c r="CE8" s="621"/>
      <c r="CF8" s="621"/>
      <c r="CG8" s="621"/>
      <c r="CH8" s="621"/>
      <c r="CI8" s="621"/>
      <c r="CJ8" s="621"/>
      <c r="CK8" s="621"/>
      <c r="CL8" s="621"/>
      <c r="CM8" s="621"/>
      <c r="CN8" s="621"/>
      <c r="CO8" s="621"/>
      <c r="CP8" s="621"/>
      <c r="CQ8" s="622"/>
      <c r="CR8" s="623">
        <v>4475178</v>
      </c>
      <c r="CS8" s="624"/>
      <c r="CT8" s="624"/>
      <c r="CU8" s="624"/>
      <c r="CV8" s="624"/>
      <c r="CW8" s="624"/>
      <c r="CX8" s="624"/>
      <c r="CY8" s="625"/>
      <c r="CZ8" s="626">
        <v>33.4</v>
      </c>
      <c r="DA8" s="626"/>
      <c r="DB8" s="626"/>
      <c r="DC8" s="626"/>
      <c r="DD8" s="632">
        <v>33706</v>
      </c>
      <c r="DE8" s="624"/>
      <c r="DF8" s="624"/>
      <c r="DG8" s="624"/>
      <c r="DH8" s="624"/>
      <c r="DI8" s="624"/>
      <c r="DJ8" s="624"/>
      <c r="DK8" s="624"/>
      <c r="DL8" s="624"/>
      <c r="DM8" s="624"/>
      <c r="DN8" s="624"/>
      <c r="DO8" s="624"/>
      <c r="DP8" s="625"/>
      <c r="DQ8" s="632">
        <v>2267714</v>
      </c>
      <c r="DR8" s="624"/>
      <c r="DS8" s="624"/>
      <c r="DT8" s="624"/>
      <c r="DU8" s="624"/>
      <c r="DV8" s="624"/>
      <c r="DW8" s="624"/>
      <c r="DX8" s="624"/>
      <c r="DY8" s="624"/>
      <c r="DZ8" s="624"/>
      <c r="EA8" s="624"/>
      <c r="EB8" s="624"/>
      <c r="EC8" s="633"/>
    </row>
    <row r="9" spans="2:143" ht="11.25" customHeight="1" x14ac:dyDescent="0.15">
      <c r="B9" s="620" t="s">
        <v>242</v>
      </c>
      <c r="C9" s="621"/>
      <c r="D9" s="621"/>
      <c r="E9" s="621"/>
      <c r="F9" s="621"/>
      <c r="G9" s="621"/>
      <c r="H9" s="621"/>
      <c r="I9" s="621"/>
      <c r="J9" s="621"/>
      <c r="K9" s="621"/>
      <c r="L9" s="621"/>
      <c r="M9" s="621"/>
      <c r="N9" s="621"/>
      <c r="O9" s="621"/>
      <c r="P9" s="621"/>
      <c r="Q9" s="622"/>
      <c r="R9" s="623">
        <v>12584</v>
      </c>
      <c r="S9" s="624"/>
      <c r="T9" s="624"/>
      <c r="U9" s="624"/>
      <c r="V9" s="624"/>
      <c r="W9" s="624"/>
      <c r="X9" s="624"/>
      <c r="Y9" s="625"/>
      <c r="Z9" s="626">
        <v>0.1</v>
      </c>
      <c r="AA9" s="626"/>
      <c r="AB9" s="626"/>
      <c r="AC9" s="626"/>
      <c r="AD9" s="627">
        <v>12584</v>
      </c>
      <c r="AE9" s="627"/>
      <c r="AF9" s="627"/>
      <c r="AG9" s="627"/>
      <c r="AH9" s="627"/>
      <c r="AI9" s="627"/>
      <c r="AJ9" s="627"/>
      <c r="AK9" s="627"/>
      <c r="AL9" s="628">
        <v>0.2</v>
      </c>
      <c r="AM9" s="629"/>
      <c r="AN9" s="629"/>
      <c r="AO9" s="630"/>
      <c r="AP9" s="620" t="s">
        <v>243</v>
      </c>
      <c r="AQ9" s="621"/>
      <c r="AR9" s="621"/>
      <c r="AS9" s="621"/>
      <c r="AT9" s="621"/>
      <c r="AU9" s="621"/>
      <c r="AV9" s="621"/>
      <c r="AW9" s="621"/>
      <c r="AX9" s="621"/>
      <c r="AY9" s="621"/>
      <c r="AZ9" s="621"/>
      <c r="BA9" s="621"/>
      <c r="BB9" s="621"/>
      <c r="BC9" s="621"/>
      <c r="BD9" s="621"/>
      <c r="BE9" s="621"/>
      <c r="BF9" s="622"/>
      <c r="BG9" s="623">
        <v>1205273</v>
      </c>
      <c r="BH9" s="624"/>
      <c r="BI9" s="624"/>
      <c r="BJ9" s="624"/>
      <c r="BK9" s="624"/>
      <c r="BL9" s="624"/>
      <c r="BM9" s="624"/>
      <c r="BN9" s="625"/>
      <c r="BO9" s="626">
        <v>30</v>
      </c>
      <c r="BP9" s="626"/>
      <c r="BQ9" s="626"/>
      <c r="BR9" s="626"/>
      <c r="BS9" s="627" t="s">
        <v>137</v>
      </c>
      <c r="BT9" s="627"/>
      <c r="BU9" s="627"/>
      <c r="BV9" s="627"/>
      <c r="BW9" s="627"/>
      <c r="BX9" s="627"/>
      <c r="BY9" s="627"/>
      <c r="BZ9" s="627"/>
      <c r="CA9" s="627"/>
      <c r="CB9" s="631"/>
      <c r="CD9" s="620" t="s">
        <v>244</v>
      </c>
      <c r="CE9" s="621"/>
      <c r="CF9" s="621"/>
      <c r="CG9" s="621"/>
      <c r="CH9" s="621"/>
      <c r="CI9" s="621"/>
      <c r="CJ9" s="621"/>
      <c r="CK9" s="621"/>
      <c r="CL9" s="621"/>
      <c r="CM9" s="621"/>
      <c r="CN9" s="621"/>
      <c r="CO9" s="621"/>
      <c r="CP9" s="621"/>
      <c r="CQ9" s="622"/>
      <c r="CR9" s="623">
        <v>1337926</v>
      </c>
      <c r="CS9" s="624"/>
      <c r="CT9" s="624"/>
      <c r="CU9" s="624"/>
      <c r="CV9" s="624"/>
      <c r="CW9" s="624"/>
      <c r="CX9" s="624"/>
      <c r="CY9" s="625"/>
      <c r="CZ9" s="626">
        <v>10</v>
      </c>
      <c r="DA9" s="626"/>
      <c r="DB9" s="626"/>
      <c r="DC9" s="626"/>
      <c r="DD9" s="632">
        <v>36150</v>
      </c>
      <c r="DE9" s="624"/>
      <c r="DF9" s="624"/>
      <c r="DG9" s="624"/>
      <c r="DH9" s="624"/>
      <c r="DI9" s="624"/>
      <c r="DJ9" s="624"/>
      <c r="DK9" s="624"/>
      <c r="DL9" s="624"/>
      <c r="DM9" s="624"/>
      <c r="DN9" s="624"/>
      <c r="DO9" s="624"/>
      <c r="DP9" s="625"/>
      <c r="DQ9" s="632">
        <v>970434</v>
      </c>
      <c r="DR9" s="624"/>
      <c r="DS9" s="624"/>
      <c r="DT9" s="624"/>
      <c r="DU9" s="624"/>
      <c r="DV9" s="624"/>
      <c r="DW9" s="624"/>
      <c r="DX9" s="624"/>
      <c r="DY9" s="624"/>
      <c r="DZ9" s="624"/>
      <c r="EA9" s="624"/>
      <c r="EB9" s="624"/>
      <c r="EC9" s="633"/>
    </row>
    <row r="10" spans="2:143" ht="11.25" customHeight="1" x14ac:dyDescent="0.15">
      <c r="B10" s="620" t="s">
        <v>245</v>
      </c>
      <c r="C10" s="621"/>
      <c r="D10" s="621"/>
      <c r="E10" s="621"/>
      <c r="F10" s="621"/>
      <c r="G10" s="621"/>
      <c r="H10" s="621"/>
      <c r="I10" s="621"/>
      <c r="J10" s="621"/>
      <c r="K10" s="621"/>
      <c r="L10" s="621"/>
      <c r="M10" s="621"/>
      <c r="N10" s="621"/>
      <c r="O10" s="621"/>
      <c r="P10" s="621"/>
      <c r="Q10" s="622"/>
      <c r="R10" s="623" t="s">
        <v>137</v>
      </c>
      <c r="S10" s="624"/>
      <c r="T10" s="624"/>
      <c r="U10" s="624"/>
      <c r="V10" s="624"/>
      <c r="W10" s="624"/>
      <c r="X10" s="624"/>
      <c r="Y10" s="625"/>
      <c r="Z10" s="626" t="s">
        <v>184</v>
      </c>
      <c r="AA10" s="626"/>
      <c r="AB10" s="626"/>
      <c r="AC10" s="626"/>
      <c r="AD10" s="627" t="s">
        <v>137</v>
      </c>
      <c r="AE10" s="627"/>
      <c r="AF10" s="627"/>
      <c r="AG10" s="627"/>
      <c r="AH10" s="627"/>
      <c r="AI10" s="627"/>
      <c r="AJ10" s="627"/>
      <c r="AK10" s="627"/>
      <c r="AL10" s="628" t="s">
        <v>184</v>
      </c>
      <c r="AM10" s="629"/>
      <c r="AN10" s="629"/>
      <c r="AO10" s="630"/>
      <c r="AP10" s="620" t="s">
        <v>246</v>
      </c>
      <c r="AQ10" s="621"/>
      <c r="AR10" s="621"/>
      <c r="AS10" s="621"/>
      <c r="AT10" s="621"/>
      <c r="AU10" s="621"/>
      <c r="AV10" s="621"/>
      <c r="AW10" s="621"/>
      <c r="AX10" s="621"/>
      <c r="AY10" s="621"/>
      <c r="AZ10" s="621"/>
      <c r="BA10" s="621"/>
      <c r="BB10" s="621"/>
      <c r="BC10" s="621"/>
      <c r="BD10" s="621"/>
      <c r="BE10" s="621"/>
      <c r="BF10" s="622"/>
      <c r="BG10" s="623">
        <v>92279</v>
      </c>
      <c r="BH10" s="624"/>
      <c r="BI10" s="624"/>
      <c r="BJ10" s="624"/>
      <c r="BK10" s="624"/>
      <c r="BL10" s="624"/>
      <c r="BM10" s="624"/>
      <c r="BN10" s="625"/>
      <c r="BO10" s="626">
        <v>2.2999999999999998</v>
      </c>
      <c r="BP10" s="626"/>
      <c r="BQ10" s="626"/>
      <c r="BR10" s="626"/>
      <c r="BS10" s="627" t="s">
        <v>137</v>
      </c>
      <c r="BT10" s="627"/>
      <c r="BU10" s="627"/>
      <c r="BV10" s="627"/>
      <c r="BW10" s="627"/>
      <c r="BX10" s="627"/>
      <c r="BY10" s="627"/>
      <c r="BZ10" s="627"/>
      <c r="CA10" s="627"/>
      <c r="CB10" s="631"/>
      <c r="CD10" s="620" t="s">
        <v>247</v>
      </c>
      <c r="CE10" s="621"/>
      <c r="CF10" s="621"/>
      <c r="CG10" s="621"/>
      <c r="CH10" s="621"/>
      <c r="CI10" s="621"/>
      <c r="CJ10" s="621"/>
      <c r="CK10" s="621"/>
      <c r="CL10" s="621"/>
      <c r="CM10" s="621"/>
      <c r="CN10" s="621"/>
      <c r="CO10" s="621"/>
      <c r="CP10" s="621"/>
      <c r="CQ10" s="622"/>
      <c r="CR10" s="623">
        <v>9600</v>
      </c>
      <c r="CS10" s="624"/>
      <c r="CT10" s="624"/>
      <c r="CU10" s="624"/>
      <c r="CV10" s="624"/>
      <c r="CW10" s="624"/>
      <c r="CX10" s="624"/>
      <c r="CY10" s="625"/>
      <c r="CZ10" s="626">
        <v>0.1</v>
      </c>
      <c r="DA10" s="626"/>
      <c r="DB10" s="626"/>
      <c r="DC10" s="626"/>
      <c r="DD10" s="632" t="s">
        <v>137</v>
      </c>
      <c r="DE10" s="624"/>
      <c r="DF10" s="624"/>
      <c r="DG10" s="624"/>
      <c r="DH10" s="624"/>
      <c r="DI10" s="624"/>
      <c r="DJ10" s="624"/>
      <c r="DK10" s="624"/>
      <c r="DL10" s="624"/>
      <c r="DM10" s="624"/>
      <c r="DN10" s="624"/>
      <c r="DO10" s="624"/>
      <c r="DP10" s="625"/>
      <c r="DQ10" s="632">
        <v>100</v>
      </c>
      <c r="DR10" s="624"/>
      <c r="DS10" s="624"/>
      <c r="DT10" s="624"/>
      <c r="DU10" s="624"/>
      <c r="DV10" s="624"/>
      <c r="DW10" s="624"/>
      <c r="DX10" s="624"/>
      <c r="DY10" s="624"/>
      <c r="DZ10" s="624"/>
      <c r="EA10" s="624"/>
      <c r="EB10" s="624"/>
      <c r="EC10" s="633"/>
    </row>
    <row r="11" spans="2:143" ht="11.25" customHeight="1" x14ac:dyDescent="0.15">
      <c r="B11" s="620" t="s">
        <v>248</v>
      </c>
      <c r="C11" s="621"/>
      <c r="D11" s="621"/>
      <c r="E11" s="621"/>
      <c r="F11" s="621"/>
      <c r="G11" s="621"/>
      <c r="H11" s="621"/>
      <c r="I11" s="621"/>
      <c r="J11" s="621"/>
      <c r="K11" s="621"/>
      <c r="L11" s="621"/>
      <c r="M11" s="621"/>
      <c r="N11" s="621"/>
      <c r="O11" s="621"/>
      <c r="P11" s="621"/>
      <c r="Q11" s="622"/>
      <c r="R11" s="623">
        <v>677426</v>
      </c>
      <c r="S11" s="624"/>
      <c r="T11" s="624"/>
      <c r="U11" s="624"/>
      <c r="V11" s="624"/>
      <c r="W11" s="624"/>
      <c r="X11" s="624"/>
      <c r="Y11" s="625"/>
      <c r="Z11" s="628">
        <v>4.8</v>
      </c>
      <c r="AA11" s="629"/>
      <c r="AB11" s="629"/>
      <c r="AC11" s="635"/>
      <c r="AD11" s="632">
        <v>677426</v>
      </c>
      <c r="AE11" s="624"/>
      <c r="AF11" s="624"/>
      <c r="AG11" s="624"/>
      <c r="AH11" s="624"/>
      <c r="AI11" s="624"/>
      <c r="AJ11" s="624"/>
      <c r="AK11" s="625"/>
      <c r="AL11" s="628">
        <v>9.1</v>
      </c>
      <c r="AM11" s="629"/>
      <c r="AN11" s="629"/>
      <c r="AO11" s="630"/>
      <c r="AP11" s="620" t="s">
        <v>249</v>
      </c>
      <c r="AQ11" s="621"/>
      <c r="AR11" s="621"/>
      <c r="AS11" s="621"/>
      <c r="AT11" s="621"/>
      <c r="AU11" s="621"/>
      <c r="AV11" s="621"/>
      <c r="AW11" s="621"/>
      <c r="AX11" s="621"/>
      <c r="AY11" s="621"/>
      <c r="AZ11" s="621"/>
      <c r="BA11" s="621"/>
      <c r="BB11" s="621"/>
      <c r="BC11" s="621"/>
      <c r="BD11" s="621"/>
      <c r="BE11" s="621"/>
      <c r="BF11" s="622"/>
      <c r="BG11" s="623">
        <v>182979</v>
      </c>
      <c r="BH11" s="624"/>
      <c r="BI11" s="624"/>
      <c r="BJ11" s="624"/>
      <c r="BK11" s="624"/>
      <c r="BL11" s="624"/>
      <c r="BM11" s="624"/>
      <c r="BN11" s="625"/>
      <c r="BO11" s="626">
        <v>4.5999999999999996</v>
      </c>
      <c r="BP11" s="626"/>
      <c r="BQ11" s="626"/>
      <c r="BR11" s="626"/>
      <c r="BS11" s="627">
        <v>52206</v>
      </c>
      <c r="BT11" s="627"/>
      <c r="BU11" s="627"/>
      <c r="BV11" s="627"/>
      <c r="BW11" s="627"/>
      <c r="BX11" s="627"/>
      <c r="BY11" s="627"/>
      <c r="BZ11" s="627"/>
      <c r="CA11" s="627"/>
      <c r="CB11" s="631"/>
      <c r="CD11" s="620" t="s">
        <v>250</v>
      </c>
      <c r="CE11" s="621"/>
      <c r="CF11" s="621"/>
      <c r="CG11" s="621"/>
      <c r="CH11" s="621"/>
      <c r="CI11" s="621"/>
      <c r="CJ11" s="621"/>
      <c r="CK11" s="621"/>
      <c r="CL11" s="621"/>
      <c r="CM11" s="621"/>
      <c r="CN11" s="621"/>
      <c r="CO11" s="621"/>
      <c r="CP11" s="621"/>
      <c r="CQ11" s="622"/>
      <c r="CR11" s="623">
        <v>341820</v>
      </c>
      <c r="CS11" s="624"/>
      <c r="CT11" s="624"/>
      <c r="CU11" s="624"/>
      <c r="CV11" s="624"/>
      <c r="CW11" s="624"/>
      <c r="CX11" s="624"/>
      <c r="CY11" s="625"/>
      <c r="CZ11" s="626">
        <v>2.5</v>
      </c>
      <c r="DA11" s="626"/>
      <c r="DB11" s="626"/>
      <c r="DC11" s="626"/>
      <c r="DD11" s="632">
        <v>91930</v>
      </c>
      <c r="DE11" s="624"/>
      <c r="DF11" s="624"/>
      <c r="DG11" s="624"/>
      <c r="DH11" s="624"/>
      <c r="DI11" s="624"/>
      <c r="DJ11" s="624"/>
      <c r="DK11" s="624"/>
      <c r="DL11" s="624"/>
      <c r="DM11" s="624"/>
      <c r="DN11" s="624"/>
      <c r="DO11" s="624"/>
      <c r="DP11" s="625"/>
      <c r="DQ11" s="632">
        <v>226270</v>
      </c>
      <c r="DR11" s="624"/>
      <c r="DS11" s="624"/>
      <c r="DT11" s="624"/>
      <c r="DU11" s="624"/>
      <c r="DV11" s="624"/>
      <c r="DW11" s="624"/>
      <c r="DX11" s="624"/>
      <c r="DY11" s="624"/>
      <c r="DZ11" s="624"/>
      <c r="EA11" s="624"/>
      <c r="EB11" s="624"/>
      <c r="EC11" s="633"/>
    </row>
    <row r="12" spans="2:143" ht="11.25" customHeight="1" x14ac:dyDescent="0.15">
      <c r="B12" s="620" t="s">
        <v>251</v>
      </c>
      <c r="C12" s="621"/>
      <c r="D12" s="621"/>
      <c r="E12" s="621"/>
      <c r="F12" s="621"/>
      <c r="G12" s="621"/>
      <c r="H12" s="621"/>
      <c r="I12" s="621"/>
      <c r="J12" s="621"/>
      <c r="K12" s="621"/>
      <c r="L12" s="621"/>
      <c r="M12" s="621"/>
      <c r="N12" s="621"/>
      <c r="O12" s="621"/>
      <c r="P12" s="621"/>
      <c r="Q12" s="622"/>
      <c r="R12" s="623">
        <v>5275</v>
      </c>
      <c r="S12" s="624"/>
      <c r="T12" s="624"/>
      <c r="U12" s="624"/>
      <c r="V12" s="624"/>
      <c r="W12" s="624"/>
      <c r="X12" s="624"/>
      <c r="Y12" s="625"/>
      <c r="Z12" s="626">
        <v>0</v>
      </c>
      <c r="AA12" s="626"/>
      <c r="AB12" s="626"/>
      <c r="AC12" s="626"/>
      <c r="AD12" s="627">
        <v>5275</v>
      </c>
      <c r="AE12" s="627"/>
      <c r="AF12" s="627"/>
      <c r="AG12" s="627"/>
      <c r="AH12" s="627"/>
      <c r="AI12" s="627"/>
      <c r="AJ12" s="627"/>
      <c r="AK12" s="627"/>
      <c r="AL12" s="628">
        <v>0.1</v>
      </c>
      <c r="AM12" s="629"/>
      <c r="AN12" s="629"/>
      <c r="AO12" s="630"/>
      <c r="AP12" s="620" t="s">
        <v>252</v>
      </c>
      <c r="AQ12" s="621"/>
      <c r="AR12" s="621"/>
      <c r="AS12" s="621"/>
      <c r="AT12" s="621"/>
      <c r="AU12" s="621"/>
      <c r="AV12" s="621"/>
      <c r="AW12" s="621"/>
      <c r="AX12" s="621"/>
      <c r="AY12" s="621"/>
      <c r="AZ12" s="621"/>
      <c r="BA12" s="621"/>
      <c r="BB12" s="621"/>
      <c r="BC12" s="621"/>
      <c r="BD12" s="621"/>
      <c r="BE12" s="621"/>
      <c r="BF12" s="622"/>
      <c r="BG12" s="623">
        <v>1871097</v>
      </c>
      <c r="BH12" s="624"/>
      <c r="BI12" s="624"/>
      <c r="BJ12" s="624"/>
      <c r="BK12" s="624"/>
      <c r="BL12" s="624"/>
      <c r="BM12" s="624"/>
      <c r="BN12" s="625"/>
      <c r="BO12" s="626">
        <v>46.6</v>
      </c>
      <c r="BP12" s="626"/>
      <c r="BQ12" s="626"/>
      <c r="BR12" s="626"/>
      <c r="BS12" s="627" t="s">
        <v>137</v>
      </c>
      <c r="BT12" s="627"/>
      <c r="BU12" s="627"/>
      <c r="BV12" s="627"/>
      <c r="BW12" s="627"/>
      <c r="BX12" s="627"/>
      <c r="BY12" s="627"/>
      <c r="BZ12" s="627"/>
      <c r="CA12" s="627"/>
      <c r="CB12" s="631"/>
      <c r="CD12" s="620" t="s">
        <v>253</v>
      </c>
      <c r="CE12" s="621"/>
      <c r="CF12" s="621"/>
      <c r="CG12" s="621"/>
      <c r="CH12" s="621"/>
      <c r="CI12" s="621"/>
      <c r="CJ12" s="621"/>
      <c r="CK12" s="621"/>
      <c r="CL12" s="621"/>
      <c r="CM12" s="621"/>
      <c r="CN12" s="621"/>
      <c r="CO12" s="621"/>
      <c r="CP12" s="621"/>
      <c r="CQ12" s="622"/>
      <c r="CR12" s="623">
        <v>226754</v>
      </c>
      <c r="CS12" s="624"/>
      <c r="CT12" s="624"/>
      <c r="CU12" s="624"/>
      <c r="CV12" s="624"/>
      <c r="CW12" s="624"/>
      <c r="CX12" s="624"/>
      <c r="CY12" s="625"/>
      <c r="CZ12" s="626">
        <v>1.7</v>
      </c>
      <c r="DA12" s="626"/>
      <c r="DB12" s="626"/>
      <c r="DC12" s="626"/>
      <c r="DD12" s="632">
        <v>6382</v>
      </c>
      <c r="DE12" s="624"/>
      <c r="DF12" s="624"/>
      <c r="DG12" s="624"/>
      <c r="DH12" s="624"/>
      <c r="DI12" s="624"/>
      <c r="DJ12" s="624"/>
      <c r="DK12" s="624"/>
      <c r="DL12" s="624"/>
      <c r="DM12" s="624"/>
      <c r="DN12" s="624"/>
      <c r="DO12" s="624"/>
      <c r="DP12" s="625"/>
      <c r="DQ12" s="632">
        <v>202245</v>
      </c>
      <c r="DR12" s="624"/>
      <c r="DS12" s="624"/>
      <c r="DT12" s="624"/>
      <c r="DU12" s="624"/>
      <c r="DV12" s="624"/>
      <c r="DW12" s="624"/>
      <c r="DX12" s="624"/>
      <c r="DY12" s="624"/>
      <c r="DZ12" s="624"/>
      <c r="EA12" s="624"/>
      <c r="EB12" s="624"/>
      <c r="EC12" s="633"/>
    </row>
    <row r="13" spans="2:143" ht="11.25" customHeight="1" x14ac:dyDescent="0.15">
      <c r="B13" s="620" t="s">
        <v>254</v>
      </c>
      <c r="C13" s="621"/>
      <c r="D13" s="621"/>
      <c r="E13" s="621"/>
      <c r="F13" s="621"/>
      <c r="G13" s="621"/>
      <c r="H13" s="621"/>
      <c r="I13" s="621"/>
      <c r="J13" s="621"/>
      <c r="K13" s="621"/>
      <c r="L13" s="621"/>
      <c r="M13" s="621"/>
      <c r="N13" s="621"/>
      <c r="O13" s="621"/>
      <c r="P13" s="621"/>
      <c r="Q13" s="622"/>
      <c r="R13" s="623" t="s">
        <v>137</v>
      </c>
      <c r="S13" s="624"/>
      <c r="T13" s="624"/>
      <c r="U13" s="624"/>
      <c r="V13" s="624"/>
      <c r="W13" s="624"/>
      <c r="X13" s="624"/>
      <c r="Y13" s="625"/>
      <c r="Z13" s="626" t="s">
        <v>137</v>
      </c>
      <c r="AA13" s="626"/>
      <c r="AB13" s="626"/>
      <c r="AC13" s="626"/>
      <c r="AD13" s="627" t="s">
        <v>137</v>
      </c>
      <c r="AE13" s="627"/>
      <c r="AF13" s="627"/>
      <c r="AG13" s="627"/>
      <c r="AH13" s="627"/>
      <c r="AI13" s="627"/>
      <c r="AJ13" s="627"/>
      <c r="AK13" s="627"/>
      <c r="AL13" s="628" t="s">
        <v>137</v>
      </c>
      <c r="AM13" s="629"/>
      <c r="AN13" s="629"/>
      <c r="AO13" s="630"/>
      <c r="AP13" s="620" t="s">
        <v>255</v>
      </c>
      <c r="AQ13" s="621"/>
      <c r="AR13" s="621"/>
      <c r="AS13" s="621"/>
      <c r="AT13" s="621"/>
      <c r="AU13" s="621"/>
      <c r="AV13" s="621"/>
      <c r="AW13" s="621"/>
      <c r="AX13" s="621"/>
      <c r="AY13" s="621"/>
      <c r="AZ13" s="621"/>
      <c r="BA13" s="621"/>
      <c r="BB13" s="621"/>
      <c r="BC13" s="621"/>
      <c r="BD13" s="621"/>
      <c r="BE13" s="621"/>
      <c r="BF13" s="622"/>
      <c r="BG13" s="623">
        <v>1853886</v>
      </c>
      <c r="BH13" s="624"/>
      <c r="BI13" s="624"/>
      <c r="BJ13" s="624"/>
      <c r="BK13" s="624"/>
      <c r="BL13" s="624"/>
      <c r="BM13" s="624"/>
      <c r="BN13" s="625"/>
      <c r="BO13" s="626">
        <v>46.2</v>
      </c>
      <c r="BP13" s="626"/>
      <c r="BQ13" s="626"/>
      <c r="BR13" s="626"/>
      <c r="BS13" s="627" t="s">
        <v>184</v>
      </c>
      <c r="BT13" s="627"/>
      <c r="BU13" s="627"/>
      <c r="BV13" s="627"/>
      <c r="BW13" s="627"/>
      <c r="BX13" s="627"/>
      <c r="BY13" s="627"/>
      <c r="BZ13" s="627"/>
      <c r="CA13" s="627"/>
      <c r="CB13" s="631"/>
      <c r="CD13" s="620" t="s">
        <v>256</v>
      </c>
      <c r="CE13" s="621"/>
      <c r="CF13" s="621"/>
      <c r="CG13" s="621"/>
      <c r="CH13" s="621"/>
      <c r="CI13" s="621"/>
      <c r="CJ13" s="621"/>
      <c r="CK13" s="621"/>
      <c r="CL13" s="621"/>
      <c r="CM13" s="621"/>
      <c r="CN13" s="621"/>
      <c r="CO13" s="621"/>
      <c r="CP13" s="621"/>
      <c r="CQ13" s="622"/>
      <c r="CR13" s="623">
        <v>1600140</v>
      </c>
      <c r="CS13" s="624"/>
      <c r="CT13" s="624"/>
      <c r="CU13" s="624"/>
      <c r="CV13" s="624"/>
      <c r="CW13" s="624"/>
      <c r="CX13" s="624"/>
      <c r="CY13" s="625"/>
      <c r="CZ13" s="626">
        <v>11.9</v>
      </c>
      <c r="DA13" s="626"/>
      <c r="DB13" s="626"/>
      <c r="DC13" s="626"/>
      <c r="DD13" s="632">
        <v>879756</v>
      </c>
      <c r="DE13" s="624"/>
      <c r="DF13" s="624"/>
      <c r="DG13" s="624"/>
      <c r="DH13" s="624"/>
      <c r="DI13" s="624"/>
      <c r="DJ13" s="624"/>
      <c r="DK13" s="624"/>
      <c r="DL13" s="624"/>
      <c r="DM13" s="624"/>
      <c r="DN13" s="624"/>
      <c r="DO13" s="624"/>
      <c r="DP13" s="625"/>
      <c r="DQ13" s="632">
        <v>732381</v>
      </c>
      <c r="DR13" s="624"/>
      <c r="DS13" s="624"/>
      <c r="DT13" s="624"/>
      <c r="DU13" s="624"/>
      <c r="DV13" s="624"/>
      <c r="DW13" s="624"/>
      <c r="DX13" s="624"/>
      <c r="DY13" s="624"/>
      <c r="DZ13" s="624"/>
      <c r="EA13" s="624"/>
      <c r="EB13" s="624"/>
      <c r="EC13" s="633"/>
    </row>
    <row r="14" spans="2:143" ht="11.25" customHeight="1" x14ac:dyDescent="0.15">
      <c r="B14" s="620" t="s">
        <v>257</v>
      </c>
      <c r="C14" s="621"/>
      <c r="D14" s="621"/>
      <c r="E14" s="621"/>
      <c r="F14" s="621"/>
      <c r="G14" s="621"/>
      <c r="H14" s="621"/>
      <c r="I14" s="621"/>
      <c r="J14" s="621"/>
      <c r="K14" s="621"/>
      <c r="L14" s="621"/>
      <c r="M14" s="621"/>
      <c r="N14" s="621"/>
      <c r="O14" s="621"/>
      <c r="P14" s="621"/>
      <c r="Q14" s="622"/>
      <c r="R14" s="623">
        <v>155</v>
      </c>
      <c r="S14" s="624"/>
      <c r="T14" s="624"/>
      <c r="U14" s="624"/>
      <c r="V14" s="624"/>
      <c r="W14" s="624"/>
      <c r="X14" s="624"/>
      <c r="Y14" s="625"/>
      <c r="Z14" s="626">
        <v>0</v>
      </c>
      <c r="AA14" s="626"/>
      <c r="AB14" s="626"/>
      <c r="AC14" s="626"/>
      <c r="AD14" s="627">
        <v>155</v>
      </c>
      <c r="AE14" s="627"/>
      <c r="AF14" s="627"/>
      <c r="AG14" s="627"/>
      <c r="AH14" s="627"/>
      <c r="AI14" s="627"/>
      <c r="AJ14" s="627"/>
      <c r="AK14" s="627"/>
      <c r="AL14" s="628">
        <v>0</v>
      </c>
      <c r="AM14" s="629"/>
      <c r="AN14" s="629"/>
      <c r="AO14" s="630"/>
      <c r="AP14" s="620" t="s">
        <v>258</v>
      </c>
      <c r="AQ14" s="621"/>
      <c r="AR14" s="621"/>
      <c r="AS14" s="621"/>
      <c r="AT14" s="621"/>
      <c r="AU14" s="621"/>
      <c r="AV14" s="621"/>
      <c r="AW14" s="621"/>
      <c r="AX14" s="621"/>
      <c r="AY14" s="621"/>
      <c r="AZ14" s="621"/>
      <c r="BA14" s="621"/>
      <c r="BB14" s="621"/>
      <c r="BC14" s="621"/>
      <c r="BD14" s="621"/>
      <c r="BE14" s="621"/>
      <c r="BF14" s="622"/>
      <c r="BG14" s="623">
        <v>96563</v>
      </c>
      <c r="BH14" s="624"/>
      <c r="BI14" s="624"/>
      <c r="BJ14" s="624"/>
      <c r="BK14" s="624"/>
      <c r="BL14" s="624"/>
      <c r="BM14" s="624"/>
      <c r="BN14" s="625"/>
      <c r="BO14" s="626">
        <v>2.4</v>
      </c>
      <c r="BP14" s="626"/>
      <c r="BQ14" s="626"/>
      <c r="BR14" s="626"/>
      <c r="BS14" s="627" t="s">
        <v>137</v>
      </c>
      <c r="BT14" s="627"/>
      <c r="BU14" s="627"/>
      <c r="BV14" s="627"/>
      <c r="BW14" s="627"/>
      <c r="BX14" s="627"/>
      <c r="BY14" s="627"/>
      <c r="BZ14" s="627"/>
      <c r="CA14" s="627"/>
      <c r="CB14" s="631"/>
      <c r="CD14" s="620" t="s">
        <v>259</v>
      </c>
      <c r="CE14" s="621"/>
      <c r="CF14" s="621"/>
      <c r="CG14" s="621"/>
      <c r="CH14" s="621"/>
      <c r="CI14" s="621"/>
      <c r="CJ14" s="621"/>
      <c r="CK14" s="621"/>
      <c r="CL14" s="621"/>
      <c r="CM14" s="621"/>
      <c r="CN14" s="621"/>
      <c r="CO14" s="621"/>
      <c r="CP14" s="621"/>
      <c r="CQ14" s="622"/>
      <c r="CR14" s="623">
        <v>714815</v>
      </c>
      <c r="CS14" s="624"/>
      <c r="CT14" s="624"/>
      <c r="CU14" s="624"/>
      <c r="CV14" s="624"/>
      <c r="CW14" s="624"/>
      <c r="CX14" s="624"/>
      <c r="CY14" s="625"/>
      <c r="CZ14" s="626">
        <v>5.3</v>
      </c>
      <c r="DA14" s="626"/>
      <c r="DB14" s="626"/>
      <c r="DC14" s="626"/>
      <c r="DD14" s="632">
        <v>108338</v>
      </c>
      <c r="DE14" s="624"/>
      <c r="DF14" s="624"/>
      <c r="DG14" s="624"/>
      <c r="DH14" s="624"/>
      <c r="DI14" s="624"/>
      <c r="DJ14" s="624"/>
      <c r="DK14" s="624"/>
      <c r="DL14" s="624"/>
      <c r="DM14" s="624"/>
      <c r="DN14" s="624"/>
      <c r="DO14" s="624"/>
      <c r="DP14" s="625"/>
      <c r="DQ14" s="632">
        <v>593229</v>
      </c>
      <c r="DR14" s="624"/>
      <c r="DS14" s="624"/>
      <c r="DT14" s="624"/>
      <c r="DU14" s="624"/>
      <c r="DV14" s="624"/>
      <c r="DW14" s="624"/>
      <c r="DX14" s="624"/>
      <c r="DY14" s="624"/>
      <c r="DZ14" s="624"/>
      <c r="EA14" s="624"/>
      <c r="EB14" s="624"/>
      <c r="EC14" s="633"/>
    </row>
    <row r="15" spans="2:143" ht="11.25" customHeight="1" x14ac:dyDescent="0.15">
      <c r="B15" s="620" t="s">
        <v>260</v>
      </c>
      <c r="C15" s="621"/>
      <c r="D15" s="621"/>
      <c r="E15" s="621"/>
      <c r="F15" s="621"/>
      <c r="G15" s="621"/>
      <c r="H15" s="621"/>
      <c r="I15" s="621"/>
      <c r="J15" s="621"/>
      <c r="K15" s="621"/>
      <c r="L15" s="621"/>
      <c r="M15" s="621"/>
      <c r="N15" s="621"/>
      <c r="O15" s="621"/>
      <c r="P15" s="621"/>
      <c r="Q15" s="622"/>
      <c r="R15" s="623" t="s">
        <v>184</v>
      </c>
      <c r="S15" s="624"/>
      <c r="T15" s="624"/>
      <c r="U15" s="624"/>
      <c r="V15" s="624"/>
      <c r="W15" s="624"/>
      <c r="X15" s="624"/>
      <c r="Y15" s="625"/>
      <c r="Z15" s="626" t="s">
        <v>137</v>
      </c>
      <c r="AA15" s="626"/>
      <c r="AB15" s="626"/>
      <c r="AC15" s="626"/>
      <c r="AD15" s="627" t="s">
        <v>137</v>
      </c>
      <c r="AE15" s="627"/>
      <c r="AF15" s="627"/>
      <c r="AG15" s="627"/>
      <c r="AH15" s="627"/>
      <c r="AI15" s="627"/>
      <c r="AJ15" s="627"/>
      <c r="AK15" s="627"/>
      <c r="AL15" s="628" t="s">
        <v>184</v>
      </c>
      <c r="AM15" s="629"/>
      <c r="AN15" s="629"/>
      <c r="AO15" s="630"/>
      <c r="AP15" s="620" t="s">
        <v>261</v>
      </c>
      <c r="AQ15" s="621"/>
      <c r="AR15" s="621"/>
      <c r="AS15" s="621"/>
      <c r="AT15" s="621"/>
      <c r="AU15" s="621"/>
      <c r="AV15" s="621"/>
      <c r="AW15" s="621"/>
      <c r="AX15" s="621"/>
      <c r="AY15" s="621"/>
      <c r="AZ15" s="621"/>
      <c r="BA15" s="621"/>
      <c r="BB15" s="621"/>
      <c r="BC15" s="621"/>
      <c r="BD15" s="621"/>
      <c r="BE15" s="621"/>
      <c r="BF15" s="622"/>
      <c r="BG15" s="623">
        <v>232226</v>
      </c>
      <c r="BH15" s="624"/>
      <c r="BI15" s="624"/>
      <c r="BJ15" s="624"/>
      <c r="BK15" s="624"/>
      <c r="BL15" s="624"/>
      <c r="BM15" s="624"/>
      <c r="BN15" s="625"/>
      <c r="BO15" s="626">
        <v>5.8</v>
      </c>
      <c r="BP15" s="626"/>
      <c r="BQ15" s="626"/>
      <c r="BR15" s="626"/>
      <c r="BS15" s="627" t="s">
        <v>137</v>
      </c>
      <c r="BT15" s="627"/>
      <c r="BU15" s="627"/>
      <c r="BV15" s="627"/>
      <c r="BW15" s="627"/>
      <c r="BX15" s="627"/>
      <c r="BY15" s="627"/>
      <c r="BZ15" s="627"/>
      <c r="CA15" s="627"/>
      <c r="CB15" s="631"/>
      <c r="CD15" s="620" t="s">
        <v>262</v>
      </c>
      <c r="CE15" s="621"/>
      <c r="CF15" s="621"/>
      <c r="CG15" s="621"/>
      <c r="CH15" s="621"/>
      <c r="CI15" s="621"/>
      <c r="CJ15" s="621"/>
      <c r="CK15" s="621"/>
      <c r="CL15" s="621"/>
      <c r="CM15" s="621"/>
      <c r="CN15" s="621"/>
      <c r="CO15" s="621"/>
      <c r="CP15" s="621"/>
      <c r="CQ15" s="622"/>
      <c r="CR15" s="623">
        <v>1409791</v>
      </c>
      <c r="CS15" s="624"/>
      <c r="CT15" s="624"/>
      <c r="CU15" s="624"/>
      <c r="CV15" s="624"/>
      <c r="CW15" s="624"/>
      <c r="CX15" s="624"/>
      <c r="CY15" s="625"/>
      <c r="CZ15" s="626">
        <v>10.5</v>
      </c>
      <c r="DA15" s="626"/>
      <c r="DB15" s="626"/>
      <c r="DC15" s="626"/>
      <c r="DD15" s="632">
        <v>136275</v>
      </c>
      <c r="DE15" s="624"/>
      <c r="DF15" s="624"/>
      <c r="DG15" s="624"/>
      <c r="DH15" s="624"/>
      <c r="DI15" s="624"/>
      <c r="DJ15" s="624"/>
      <c r="DK15" s="624"/>
      <c r="DL15" s="624"/>
      <c r="DM15" s="624"/>
      <c r="DN15" s="624"/>
      <c r="DO15" s="624"/>
      <c r="DP15" s="625"/>
      <c r="DQ15" s="632">
        <v>1185855</v>
      </c>
      <c r="DR15" s="624"/>
      <c r="DS15" s="624"/>
      <c r="DT15" s="624"/>
      <c r="DU15" s="624"/>
      <c r="DV15" s="624"/>
      <c r="DW15" s="624"/>
      <c r="DX15" s="624"/>
      <c r="DY15" s="624"/>
      <c r="DZ15" s="624"/>
      <c r="EA15" s="624"/>
      <c r="EB15" s="624"/>
      <c r="EC15" s="633"/>
    </row>
    <row r="16" spans="2:143" ht="11.25" customHeight="1" x14ac:dyDescent="0.15">
      <c r="B16" s="620" t="s">
        <v>263</v>
      </c>
      <c r="C16" s="621"/>
      <c r="D16" s="621"/>
      <c r="E16" s="621"/>
      <c r="F16" s="621"/>
      <c r="G16" s="621"/>
      <c r="H16" s="621"/>
      <c r="I16" s="621"/>
      <c r="J16" s="621"/>
      <c r="K16" s="621"/>
      <c r="L16" s="621"/>
      <c r="M16" s="621"/>
      <c r="N16" s="621"/>
      <c r="O16" s="621"/>
      <c r="P16" s="621"/>
      <c r="Q16" s="622"/>
      <c r="R16" s="623">
        <v>13547</v>
      </c>
      <c r="S16" s="624"/>
      <c r="T16" s="624"/>
      <c r="U16" s="624"/>
      <c r="V16" s="624"/>
      <c r="W16" s="624"/>
      <c r="X16" s="624"/>
      <c r="Y16" s="625"/>
      <c r="Z16" s="626">
        <v>0.1</v>
      </c>
      <c r="AA16" s="626"/>
      <c r="AB16" s="626"/>
      <c r="AC16" s="626"/>
      <c r="AD16" s="627">
        <v>13547</v>
      </c>
      <c r="AE16" s="627"/>
      <c r="AF16" s="627"/>
      <c r="AG16" s="627"/>
      <c r="AH16" s="627"/>
      <c r="AI16" s="627"/>
      <c r="AJ16" s="627"/>
      <c r="AK16" s="627"/>
      <c r="AL16" s="628">
        <v>0.2</v>
      </c>
      <c r="AM16" s="629"/>
      <c r="AN16" s="629"/>
      <c r="AO16" s="630"/>
      <c r="AP16" s="620" t="s">
        <v>264</v>
      </c>
      <c r="AQ16" s="621"/>
      <c r="AR16" s="621"/>
      <c r="AS16" s="621"/>
      <c r="AT16" s="621"/>
      <c r="AU16" s="621"/>
      <c r="AV16" s="621"/>
      <c r="AW16" s="621"/>
      <c r="AX16" s="621"/>
      <c r="AY16" s="621"/>
      <c r="AZ16" s="621"/>
      <c r="BA16" s="621"/>
      <c r="BB16" s="621"/>
      <c r="BC16" s="621"/>
      <c r="BD16" s="621"/>
      <c r="BE16" s="621"/>
      <c r="BF16" s="622"/>
      <c r="BG16" s="623" t="s">
        <v>137</v>
      </c>
      <c r="BH16" s="624"/>
      <c r="BI16" s="624"/>
      <c r="BJ16" s="624"/>
      <c r="BK16" s="624"/>
      <c r="BL16" s="624"/>
      <c r="BM16" s="624"/>
      <c r="BN16" s="625"/>
      <c r="BO16" s="626" t="s">
        <v>137</v>
      </c>
      <c r="BP16" s="626"/>
      <c r="BQ16" s="626"/>
      <c r="BR16" s="626"/>
      <c r="BS16" s="627" t="s">
        <v>184</v>
      </c>
      <c r="BT16" s="627"/>
      <c r="BU16" s="627"/>
      <c r="BV16" s="627"/>
      <c r="BW16" s="627"/>
      <c r="BX16" s="627"/>
      <c r="BY16" s="627"/>
      <c r="BZ16" s="627"/>
      <c r="CA16" s="627"/>
      <c r="CB16" s="631"/>
      <c r="CD16" s="620" t="s">
        <v>265</v>
      </c>
      <c r="CE16" s="621"/>
      <c r="CF16" s="621"/>
      <c r="CG16" s="621"/>
      <c r="CH16" s="621"/>
      <c r="CI16" s="621"/>
      <c r="CJ16" s="621"/>
      <c r="CK16" s="621"/>
      <c r="CL16" s="621"/>
      <c r="CM16" s="621"/>
      <c r="CN16" s="621"/>
      <c r="CO16" s="621"/>
      <c r="CP16" s="621"/>
      <c r="CQ16" s="622"/>
      <c r="CR16" s="623">
        <v>1473</v>
      </c>
      <c r="CS16" s="624"/>
      <c r="CT16" s="624"/>
      <c r="CU16" s="624"/>
      <c r="CV16" s="624"/>
      <c r="CW16" s="624"/>
      <c r="CX16" s="624"/>
      <c r="CY16" s="625"/>
      <c r="CZ16" s="626">
        <v>0</v>
      </c>
      <c r="DA16" s="626"/>
      <c r="DB16" s="626"/>
      <c r="DC16" s="626"/>
      <c r="DD16" s="632" t="s">
        <v>137</v>
      </c>
      <c r="DE16" s="624"/>
      <c r="DF16" s="624"/>
      <c r="DG16" s="624"/>
      <c r="DH16" s="624"/>
      <c r="DI16" s="624"/>
      <c r="DJ16" s="624"/>
      <c r="DK16" s="624"/>
      <c r="DL16" s="624"/>
      <c r="DM16" s="624"/>
      <c r="DN16" s="624"/>
      <c r="DO16" s="624"/>
      <c r="DP16" s="625"/>
      <c r="DQ16" s="632">
        <v>695</v>
      </c>
      <c r="DR16" s="624"/>
      <c r="DS16" s="624"/>
      <c r="DT16" s="624"/>
      <c r="DU16" s="624"/>
      <c r="DV16" s="624"/>
      <c r="DW16" s="624"/>
      <c r="DX16" s="624"/>
      <c r="DY16" s="624"/>
      <c r="DZ16" s="624"/>
      <c r="EA16" s="624"/>
      <c r="EB16" s="624"/>
      <c r="EC16" s="633"/>
    </row>
    <row r="17" spans="2:133" ht="11.25" customHeight="1" x14ac:dyDescent="0.15">
      <c r="B17" s="620" t="s">
        <v>266</v>
      </c>
      <c r="C17" s="621"/>
      <c r="D17" s="621"/>
      <c r="E17" s="621"/>
      <c r="F17" s="621"/>
      <c r="G17" s="621"/>
      <c r="H17" s="621"/>
      <c r="I17" s="621"/>
      <c r="J17" s="621"/>
      <c r="K17" s="621"/>
      <c r="L17" s="621"/>
      <c r="M17" s="621"/>
      <c r="N17" s="621"/>
      <c r="O17" s="621"/>
      <c r="P17" s="621"/>
      <c r="Q17" s="622"/>
      <c r="R17" s="623">
        <v>62553</v>
      </c>
      <c r="S17" s="624"/>
      <c r="T17" s="624"/>
      <c r="U17" s="624"/>
      <c r="V17" s="624"/>
      <c r="W17" s="624"/>
      <c r="X17" s="624"/>
      <c r="Y17" s="625"/>
      <c r="Z17" s="626">
        <v>0.4</v>
      </c>
      <c r="AA17" s="626"/>
      <c r="AB17" s="626"/>
      <c r="AC17" s="626"/>
      <c r="AD17" s="627">
        <v>62553</v>
      </c>
      <c r="AE17" s="627"/>
      <c r="AF17" s="627"/>
      <c r="AG17" s="627"/>
      <c r="AH17" s="627"/>
      <c r="AI17" s="627"/>
      <c r="AJ17" s="627"/>
      <c r="AK17" s="627"/>
      <c r="AL17" s="628">
        <v>0.8</v>
      </c>
      <c r="AM17" s="629"/>
      <c r="AN17" s="629"/>
      <c r="AO17" s="630"/>
      <c r="AP17" s="620" t="s">
        <v>267</v>
      </c>
      <c r="AQ17" s="621"/>
      <c r="AR17" s="621"/>
      <c r="AS17" s="621"/>
      <c r="AT17" s="621"/>
      <c r="AU17" s="621"/>
      <c r="AV17" s="621"/>
      <c r="AW17" s="621"/>
      <c r="AX17" s="621"/>
      <c r="AY17" s="621"/>
      <c r="AZ17" s="621"/>
      <c r="BA17" s="621"/>
      <c r="BB17" s="621"/>
      <c r="BC17" s="621"/>
      <c r="BD17" s="621"/>
      <c r="BE17" s="621"/>
      <c r="BF17" s="622"/>
      <c r="BG17" s="623" t="s">
        <v>137</v>
      </c>
      <c r="BH17" s="624"/>
      <c r="BI17" s="624"/>
      <c r="BJ17" s="624"/>
      <c r="BK17" s="624"/>
      <c r="BL17" s="624"/>
      <c r="BM17" s="624"/>
      <c r="BN17" s="625"/>
      <c r="BO17" s="626" t="s">
        <v>184</v>
      </c>
      <c r="BP17" s="626"/>
      <c r="BQ17" s="626"/>
      <c r="BR17" s="626"/>
      <c r="BS17" s="627" t="s">
        <v>137</v>
      </c>
      <c r="BT17" s="627"/>
      <c r="BU17" s="627"/>
      <c r="BV17" s="627"/>
      <c r="BW17" s="627"/>
      <c r="BX17" s="627"/>
      <c r="BY17" s="627"/>
      <c r="BZ17" s="627"/>
      <c r="CA17" s="627"/>
      <c r="CB17" s="631"/>
      <c r="CD17" s="620" t="s">
        <v>268</v>
      </c>
      <c r="CE17" s="621"/>
      <c r="CF17" s="621"/>
      <c r="CG17" s="621"/>
      <c r="CH17" s="621"/>
      <c r="CI17" s="621"/>
      <c r="CJ17" s="621"/>
      <c r="CK17" s="621"/>
      <c r="CL17" s="621"/>
      <c r="CM17" s="621"/>
      <c r="CN17" s="621"/>
      <c r="CO17" s="621"/>
      <c r="CP17" s="621"/>
      <c r="CQ17" s="622"/>
      <c r="CR17" s="623">
        <v>1446545</v>
      </c>
      <c r="CS17" s="624"/>
      <c r="CT17" s="624"/>
      <c r="CU17" s="624"/>
      <c r="CV17" s="624"/>
      <c r="CW17" s="624"/>
      <c r="CX17" s="624"/>
      <c r="CY17" s="625"/>
      <c r="CZ17" s="626">
        <v>10.8</v>
      </c>
      <c r="DA17" s="626"/>
      <c r="DB17" s="626"/>
      <c r="DC17" s="626"/>
      <c r="DD17" s="632" t="s">
        <v>137</v>
      </c>
      <c r="DE17" s="624"/>
      <c r="DF17" s="624"/>
      <c r="DG17" s="624"/>
      <c r="DH17" s="624"/>
      <c r="DI17" s="624"/>
      <c r="DJ17" s="624"/>
      <c r="DK17" s="624"/>
      <c r="DL17" s="624"/>
      <c r="DM17" s="624"/>
      <c r="DN17" s="624"/>
      <c r="DO17" s="624"/>
      <c r="DP17" s="625"/>
      <c r="DQ17" s="632">
        <v>1348844</v>
      </c>
      <c r="DR17" s="624"/>
      <c r="DS17" s="624"/>
      <c r="DT17" s="624"/>
      <c r="DU17" s="624"/>
      <c r="DV17" s="624"/>
      <c r="DW17" s="624"/>
      <c r="DX17" s="624"/>
      <c r="DY17" s="624"/>
      <c r="DZ17" s="624"/>
      <c r="EA17" s="624"/>
      <c r="EB17" s="624"/>
      <c r="EC17" s="633"/>
    </row>
    <row r="18" spans="2:133" ht="11.25" customHeight="1" x14ac:dyDescent="0.15">
      <c r="B18" s="620" t="s">
        <v>269</v>
      </c>
      <c r="C18" s="621"/>
      <c r="D18" s="621"/>
      <c r="E18" s="621"/>
      <c r="F18" s="621"/>
      <c r="G18" s="621"/>
      <c r="H18" s="621"/>
      <c r="I18" s="621"/>
      <c r="J18" s="621"/>
      <c r="K18" s="621"/>
      <c r="L18" s="621"/>
      <c r="M18" s="621"/>
      <c r="N18" s="621"/>
      <c r="O18" s="621"/>
      <c r="P18" s="621"/>
      <c r="Q18" s="622"/>
      <c r="R18" s="623">
        <v>23950</v>
      </c>
      <c r="S18" s="624"/>
      <c r="T18" s="624"/>
      <c r="U18" s="624"/>
      <c r="V18" s="624"/>
      <c r="W18" s="624"/>
      <c r="X18" s="624"/>
      <c r="Y18" s="625"/>
      <c r="Z18" s="626">
        <v>0.2</v>
      </c>
      <c r="AA18" s="626"/>
      <c r="AB18" s="626"/>
      <c r="AC18" s="626"/>
      <c r="AD18" s="627">
        <v>23950</v>
      </c>
      <c r="AE18" s="627"/>
      <c r="AF18" s="627"/>
      <c r="AG18" s="627"/>
      <c r="AH18" s="627"/>
      <c r="AI18" s="627"/>
      <c r="AJ18" s="627"/>
      <c r="AK18" s="627"/>
      <c r="AL18" s="628">
        <v>0.3</v>
      </c>
      <c r="AM18" s="629"/>
      <c r="AN18" s="629"/>
      <c r="AO18" s="630"/>
      <c r="AP18" s="620" t="s">
        <v>270</v>
      </c>
      <c r="AQ18" s="621"/>
      <c r="AR18" s="621"/>
      <c r="AS18" s="621"/>
      <c r="AT18" s="621"/>
      <c r="AU18" s="621"/>
      <c r="AV18" s="621"/>
      <c r="AW18" s="621"/>
      <c r="AX18" s="621"/>
      <c r="AY18" s="621"/>
      <c r="AZ18" s="621"/>
      <c r="BA18" s="621"/>
      <c r="BB18" s="621"/>
      <c r="BC18" s="621"/>
      <c r="BD18" s="621"/>
      <c r="BE18" s="621"/>
      <c r="BF18" s="622"/>
      <c r="BG18" s="623" t="s">
        <v>137</v>
      </c>
      <c r="BH18" s="624"/>
      <c r="BI18" s="624"/>
      <c r="BJ18" s="624"/>
      <c r="BK18" s="624"/>
      <c r="BL18" s="624"/>
      <c r="BM18" s="624"/>
      <c r="BN18" s="625"/>
      <c r="BO18" s="626" t="s">
        <v>137</v>
      </c>
      <c r="BP18" s="626"/>
      <c r="BQ18" s="626"/>
      <c r="BR18" s="626"/>
      <c r="BS18" s="627" t="s">
        <v>137</v>
      </c>
      <c r="BT18" s="627"/>
      <c r="BU18" s="627"/>
      <c r="BV18" s="627"/>
      <c r="BW18" s="627"/>
      <c r="BX18" s="627"/>
      <c r="BY18" s="627"/>
      <c r="BZ18" s="627"/>
      <c r="CA18" s="627"/>
      <c r="CB18" s="631"/>
      <c r="CD18" s="620" t="s">
        <v>271</v>
      </c>
      <c r="CE18" s="621"/>
      <c r="CF18" s="621"/>
      <c r="CG18" s="621"/>
      <c r="CH18" s="621"/>
      <c r="CI18" s="621"/>
      <c r="CJ18" s="621"/>
      <c r="CK18" s="621"/>
      <c r="CL18" s="621"/>
      <c r="CM18" s="621"/>
      <c r="CN18" s="621"/>
      <c r="CO18" s="621"/>
      <c r="CP18" s="621"/>
      <c r="CQ18" s="622"/>
      <c r="CR18" s="623" t="s">
        <v>137</v>
      </c>
      <c r="CS18" s="624"/>
      <c r="CT18" s="624"/>
      <c r="CU18" s="624"/>
      <c r="CV18" s="624"/>
      <c r="CW18" s="624"/>
      <c r="CX18" s="624"/>
      <c r="CY18" s="625"/>
      <c r="CZ18" s="626" t="s">
        <v>137</v>
      </c>
      <c r="DA18" s="626"/>
      <c r="DB18" s="626"/>
      <c r="DC18" s="626"/>
      <c r="DD18" s="632" t="s">
        <v>137</v>
      </c>
      <c r="DE18" s="624"/>
      <c r="DF18" s="624"/>
      <c r="DG18" s="624"/>
      <c r="DH18" s="624"/>
      <c r="DI18" s="624"/>
      <c r="DJ18" s="624"/>
      <c r="DK18" s="624"/>
      <c r="DL18" s="624"/>
      <c r="DM18" s="624"/>
      <c r="DN18" s="624"/>
      <c r="DO18" s="624"/>
      <c r="DP18" s="625"/>
      <c r="DQ18" s="632" t="s">
        <v>137</v>
      </c>
      <c r="DR18" s="624"/>
      <c r="DS18" s="624"/>
      <c r="DT18" s="624"/>
      <c r="DU18" s="624"/>
      <c r="DV18" s="624"/>
      <c r="DW18" s="624"/>
      <c r="DX18" s="624"/>
      <c r="DY18" s="624"/>
      <c r="DZ18" s="624"/>
      <c r="EA18" s="624"/>
      <c r="EB18" s="624"/>
      <c r="EC18" s="633"/>
    </row>
    <row r="19" spans="2:133" ht="11.25" customHeight="1" x14ac:dyDescent="0.15">
      <c r="B19" s="620" t="s">
        <v>272</v>
      </c>
      <c r="C19" s="621"/>
      <c r="D19" s="621"/>
      <c r="E19" s="621"/>
      <c r="F19" s="621"/>
      <c r="G19" s="621"/>
      <c r="H19" s="621"/>
      <c r="I19" s="621"/>
      <c r="J19" s="621"/>
      <c r="K19" s="621"/>
      <c r="L19" s="621"/>
      <c r="M19" s="621"/>
      <c r="N19" s="621"/>
      <c r="O19" s="621"/>
      <c r="P19" s="621"/>
      <c r="Q19" s="622"/>
      <c r="R19" s="623">
        <v>22866</v>
      </c>
      <c r="S19" s="624"/>
      <c r="T19" s="624"/>
      <c r="U19" s="624"/>
      <c r="V19" s="624"/>
      <c r="W19" s="624"/>
      <c r="X19" s="624"/>
      <c r="Y19" s="625"/>
      <c r="Z19" s="626">
        <v>0.2</v>
      </c>
      <c r="AA19" s="626"/>
      <c r="AB19" s="626"/>
      <c r="AC19" s="626"/>
      <c r="AD19" s="627">
        <v>22866</v>
      </c>
      <c r="AE19" s="627"/>
      <c r="AF19" s="627"/>
      <c r="AG19" s="627"/>
      <c r="AH19" s="627"/>
      <c r="AI19" s="627"/>
      <c r="AJ19" s="627"/>
      <c r="AK19" s="627"/>
      <c r="AL19" s="628">
        <v>0.3</v>
      </c>
      <c r="AM19" s="629"/>
      <c r="AN19" s="629"/>
      <c r="AO19" s="630"/>
      <c r="AP19" s="620" t="s">
        <v>273</v>
      </c>
      <c r="AQ19" s="621"/>
      <c r="AR19" s="621"/>
      <c r="AS19" s="621"/>
      <c r="AT19" s="621"/>
      <c r="AU19" s="621"/>
      <c r="AV19" s="621"/>
      <c r="AW19" s="621"/>
      <c r="AX19" s="621"/>
      <c r="AY19" s="621"/>
      <c r="AZ19" s="621"/>
      <c r="BA19" s="621"/>
      <c r="BB19" s="621"/>
      <c r="BC19" s="621"/>
      <c r="BD19" s="621"/>
      <c r="BE19" s="621"/>
      <c r="BF19" s="622"/>
      <c r="BG19" s="623">
        <v>282823</v>
      </c>
      <c r="BH19" s="624"/>
      <c r="BI19" s="624"/>
      <c r="BJ19" s="624"/>
      <c r="BK19" s="624"/>
      <c r="BL19" s="624"/>
      <c r="BM19" s="624"/>
      <c r="BN19" s="625"/>
      <c r="BO19" s="626">
        <v>7</v>
      </c>
      <c r="BP19" s="626"/>
      <c r="BQ19" s="626"/>
      <c r="BR19" s="626"/>
      <c r="BS19" s="627" t="s">
        <v>137</v>
      </c>
      <c r="BT19" s="627"/>
      <c r="BU19" s="627"/>
      <c r="BV19" s="627"/>
      <c r="BW19" s="627"/>
      <c r="BX19" s="627"/>
      <c r="BY19" s="627"/>
      <c r="BZ19" s="627"/>
      <c r="CA19" s="627"/>
      <c r="CB19" s="631"/>
      <c r="CD19" s="620" t="s">
        <v>274</v>
      </c>
      <c r="CE19" s="621"/>
      <c r="CF19" s="621"/>
      <c r="CG19" s="621"/>
      <c r="CH19" s="621"/>
      <c r="CI19" s="621"/>
      <c r="CJ19" s="621"/>
      <c r="CK19" s="621"/>
      <c r="CL19" s="621"/>
      <c r="CM19" s="621"/>
      <c r="CN19" s="621"/>
      <c r="CO19" s="621"/>
      <c r="CP19" s="621"/>
      <c r="CQ19" s="622"/>
      <c r="CR19" s="623" t="s">
        <v>137</v>
      </c>
      <c r="CS19" s="624"/>
      <c r="CT19" s="624"/>
      <c r="CU19" s="624"/>
      <c r="CV19" s="624"/>
      <c r="CW19" s="624"/>
      <c r="CX19" s="624"/>
      <c r="CY19" s="625"/>
      <c r="CZ19" s="626" t="s">
        <v>184</v>
      </c>
      <c r="DA19" s="626"/>
      <c r="DB19" s="626"/>
      <c r="DC19" s="626"/>
      <c r="DD19" s="632" t="s">
        <v>184</v>
      </c>
      <c r="DE19" s="624"/>
      <c r="DF19" s="624"/>
      <c r="DG19" s="624"/>
      <c r="DH19" s="624"/>
      <c r="DI19" s="624"/>
      <c r="DJ19" s="624"/>
      <c r="DK19" s="624"/>
      <c r="DL19" s="624"/>
      <c r="DM19" s="624"/>
      <c r="DN19" s="624"/>
      <c r="DO19" s="624"/>
      <c r="DP19" s="625"/>
      <c r="DQ19" s="632" t="s">
        <v>137</v>
      </c>
      <c r="DR19" s="624"/>
      <c r="DS19" s="624"/>
      <c r="DT19" s="624"/>
      <c r="DU19" s="624"/>
      <c r="DV19" s="624"/>
      <c r="DW19" s="624"/>
      <c r="DX19" s="624"/>
      <c r="DY19" s="624"/>
      <c r="DZ19" s="624"/>
      <c r="EA19" s="624"/>
      <c r="EB19" s="624"/>
      <c r="EC19" s="633"/>
    </row>
    <row r="20" spans="2:133" ht="11.25" customHeight="1" x14ac:dyDescent="0.15">
      <c r="B20" s="636" t="s">
        <v>275</v>
      </c>
      <c r="C20" s="637"/>
      <c r="D20" s="637"/>
      <c r="E20" s="637"/>
      <c r="F20" s="637"/>
      <c r="G20" s="637"/>
      <c r="H20" s="637"/>
      <c r="I20" s="637"/>
      <c r="J20" s="637"/>
      <c r="K20" s="637"/>
      <c r="L20" s="637"/>
      <c r="M20" s="637"/>
      <c r="N20" s="637"/>
      <c r="O20" s="637"/>
      <c r="P20" s="637"/>
      <c r="Q20" s="638"/>
      <c r="R20" s="623">
        <v>1084</v>
      </c>
      <c r="S20" s="624"/>
      <c r="T20" s="624"/>
      <c r="U20" s="624"/>
      <c r="V20" s="624"/>
      <c r="W20" s="624"/>
      <c r="X20" s="624"/>
      <c r="Y20" s="625"/>
      <c r="Z20" s="626">
        <v>0</v>
      </c>
      <c r="AA20" s="626"/>
      <c r="AB20" s="626"/>
      <c r="AC20" s="626"/>
      <c r="AD20" s="627">
        <v>1084</v>
      </c>
      <c r="AE20" s="627"/>
      <c r="AF20" s="627"/>
      <c r="AG20" s="627"/>
      <c r="AH20" s="627"/>
      <c r="AI20" s="627"/>
      <c r="AJ20" s="627"/>
      <c r="AK20" s="627"/>
      <c r="AL20" s="628">
        <v>0</v>
      </c>
      <c r="AM20" s="629"/>
      <c r="AN20" s="629"/>
      <c r="AO20" s="630"/>
      <c r="AP20" s="620" t="s">
        <v>276</v>
      </c>
      <c r="AQ20" s="621"/>
      <c r="AR20" s="621"/>
      <c r="AS20" s="621"/>
      <c r="AT20" s="621"/>
      <c r="AU20" s="621"/>
      <c r="AV20" s="621"/>
      <c r="AW20" s="621"/>
      <c r="AX20" s="621"/>
      <c r="AY20" s="621"/>
      <c r="AZ20" s="621"/>
      <c r="BA20" s="621"/>
      <c r="BB20" s="621"/>
      <c r="BC20" s="621"/>
      <c r="BD20" s="621"/>
      <c r="BE20" s="621"/>
      <c r="BF20" s="622"/>
      <c r="BG20" s="623">
        <v>282823</v>
      </c>
      <c r="BH20" s="624"/>
      <c r="BI20" s="624"/>
      <c r="BJ20" s="624"/>
      <c r="BK20" s="624"/>
      <c r="BL20" s="624"/>
      <c r="BM20" s="624"/>
      <c r="BN20" s="625"/>
      <c r="BO20" s="626">
        <v>7</v>
      </c>
      <c r="BP20" s="626"/>
      <c r="BQ20" s="626"/>
      <c r="BR20" s="626"/>
      <c r="BS20" s="627" t="s">
        <v>137</v>
      </c>
      <c r="BT20" s="627"/>
      <c r="BU20" s="627"/>
      <c r="BV20" s="627"/>
      <c r="BW20" s="627"/>
      <c r="BX20" s="627"/>
      <c r="BY20" s="627"/>
      <c r="BZ20" s="627"/>
      <c r="CA20" s="627"/>
      <c r="CB20" s="631"/>
      <c r="CD20" s="620" t="s">
        <v>277</v>
      </c>
      <c r="CE20" s="621"/>
      <c r="CF20" s="621"/>
      <c r="CG20" s="621"/>
      <c r="CH20" s="621"/>
      <c r="CI20" s="621"/>
      <c r="CJ20" s="621"/>
      <c r="CK20" s="621"/>
      <c r="CL20" s="621"/>
      <c r="CM20" s="621"/>
      <c r="CN20" s="621"/>
      <c r="CO20" s="621"/>
      <c r="CP20" s="621"/>
      <c r="CQ20" s="622"/>
      <c r="CR20" s="623">
        <v>13407442</v>
      </c>
      <c r="CS20" s="624"/>
      <c r="CT20" s="624"/>
      <c r="CU20" s="624"/>
      <c r="CV20" s="624"/>
      <c r="CW20" s="624"/>
      <c r="CX20" s="624"/>
      <c r="CY20" s="625"/>
      <c r="CZ20" s="626">
        <v>100</v>
      </c>
      <c r="DA20" s="626"/>
      <c r="DB20" s="626"/>
      <c r="DC20" s="626"/>
      <c r="DD20" s="632">
        <v>1355360</v>
      </c>
      <c r="DE20" s="624"/>
      <c r="DF20" s="624"/>
      <c r="DG20" s="624"/>
      <c r="DH20" s="624"/>
      <c r="DI20" s="624"/>
      <c r="DJ20" s="624"/>
      <c r="DK20" s="624"/>
      <c r="DL20" s="624"/>
      <c r="DM20" s="624"/>
      <c r="DN20" s="624"/>
      <c r="DO20" s="624"/>
      <c r="DP20" s="625"/>
      <c r="DQ20" s="632">
        <v>9193746</v>
      </c>
      <c r="DR20" s="624"/>
      <c r="DS20" s="624"/>
      <c r="DT20" s="624"/>
      <c r="DU20" s="624"/>
      <c r="DV20" s="624"/>
      <c r="DW20" s="624"/>
      <c r="DX20" s="624"/>
      <c r="DY20" s="624"/>
      <c r="DZ20" s="624"/>
      <c r="EA20" s="624"/>
      <c r="EB20" s="624"/>
      <c r="EC20" s="633"/>
    </row>
    <row r="21" spans="2:133" ht="11.25" customHeight="1" x14ac:dyDescent="0.15">
      <c r="B21" s="620" t="s">
        <v>278</v>
      </c>
      <c r="C21" s="621"/>
      <c r="D21" s="621"/>
      <c r="E21" s="621"/>
      <c r="F21" s="621"/>
      <c r="G21" s="621"/>
      <c r="H21" s="621"/>
      <c r="I21" s="621"/>
      <c r="J21" s="621"/>
      <c r="K21" s="621"/>
      <c r="L21" s="621"/>
      <c r="M21" s="621"/>
      <c r="N21" s="621"/>
      <c r="O21" s="621"/>
      <c r="P21" s="621"/>
      <c r="Q21" s="622"/>
      <c r="R21" s="623">
        <v>3115495</v>
      </c>
      <c r="S21" s="624"/>
      <c r="T21" s="624"/>
      <c r="U21" s="624"/>
      <c r="V21" s="624"/>
      <c r="W21" s="624"/>
      <c r="X21" s="624"/>
      <c r="Y21" s="625"/>
      <c r="Z21" s="626">
        <v>21.9</v>
      </c>
      <c r="AA21" s="626"/>
      <c r="AB21" s="626"/>
      <c r="AC21" s="626"/>
      <c r="AD21" s="627">
        <v>2687178</v>
      </c>
      <c r="AE21" s="627"/>
      <c r="AF21" s="627"/>
      <c r="AG21" s="627"/>
      <c r="AH21" s="627"/>
      <c r="AI21" s="627"/>
      <c r="AJ21" s="627"/>
      <c r="AK21" s="627"/>
      <c r="AL21" s="628">
        <v>36.1</v>
      </c>
      <c r="AM21" s="629"/>
      <c r="AN21" s="629"/>
      <c r="AO21" s="630"/>
      <c r="AP21" s="620" t="s">
        <v>279</v>
      </c>
      <c r="AQ21" s="639"/>
      <c r="AR21" s="639"/>
      <c r="AS21" s="639"/>
      <c r="AT21" s="639"/>
      <c r="AU21" s="639"/>
      <c r="AV21" s="639"/>
      <c r="AW21" s="639"/>
      <c r="AX21" s="639"/>
      <c r="AY21" s="639"/>
      <c r="AZ21" s="639"/>
      <c r="BA21" s="639"/>
      <c r="BB21" s="639"/>
      <c r="BC21" s="639"/>
      <c r="BD21" s="639"/>
      <c r="BE21" s="639"/>
      <c r="BF21" s="640"/>
      <c r="BG21" s="623" t="s">
        <v>137</v>
      </c>
      <c r="BH21" s="624"/>
      <c r="BI21" s="624"/>
      <c r="BJ21" s="624"/>
      <c r="BK21" s="624"/>
      <c r="BL21" s="624"/>
      <c r="BM21" s="624"/>
      <c r="BN21" s="625"/>
      <c r="BO21" s="626" t="s">
        <v>137</v>
      </c>
      <c r="BP21" s="626"/>
      <c r="BQ21" s="626"/>
      <c r="BR21" s="626"/>
      <c r="BS21" s="627" t="s">
        <v>137</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15">
      <c r="B22" s="620" t="s">
        <v>280</v>
      </c>
      <c r="C22" s="621"/>
      <c r="D22" s="621"/>
      <c r="E22" s="621"/>
      <c r="F22" s="621"/>
      <c r="G22" s="621"/>
      <c r="H22" s="621"/>
      <c r="I22" s="621"/>
      <c r="J22" s="621"/>
      <c r="K22" s="621"/>
      <c r="L22" s="621"/>
      <c r="M22" s="621"/>
      <c r="N22" s="621"/>
      <c r="O22" s="621"/>
      <c r="P22" s="621"/>
      <c r="Q22" s="622"/>
      <c r="R22" s="623">
        <v>2687178</v>
      </c>
      <c r="S22" s="624"/>
      <c r="T22" s="624"/>
      <c r="U22" s="624"/>
      <c r="V22" s="624"/>
      <c r="W22" s="624"/>
      <c r="X22" s="624"/>
      <c r="Y22" s="625"/>
      <c r="Z22" s="626">
        <v>18.899999999999999</v>
      </c>
      <c r="AA22" s="626"/>
      <c r="AB22" s="626"/>
      <c r="AC22" s="626"/>
      <c r="AD22" s="627">
        <v>2687178</v>
      </c>
      <c r="AE22" s="627"/>
      <c r="AF22" s="627"/>
      <c r="AG22" s="627"/>
      <c r="AH22" s="627"/>
      <c r="AI22" s="627"/>
      <c r="AJ22" s="627"/>
      <c r="AK22" s="627"/>
      <c r="AL22" s="628">
        <v>36.1</v>
      </c>
      <c r="AM22" s="629"/>
      <c r="AN22" s="629"/>
      <c r="AO22" s="630"/>
      <c r="AP22" s="620" t="s">
        <v>281</v>
      </c>
      <c r="AQ22" s="639"/>
      <c r="AR22" s="639"/>
      <c r="AS22" s="639"/>
      <c r="AT22" s="639"/>
      <c r="AU22" s="639"/>
      <c r="AV22" s="639"/>
      <c r="AW22" s="639"/>
      <c r="AX22" s="639"/>
      <c r="AY22" s="639"/>
      <c r="AZ22" s="639"/>
      <c r="BA22" s="639"/>
      <c r="BB22" s="639"/>
      <c r="BC22" s="639"/>
      <c r="BD22" s="639"/>
      <c r="BE22" s="639"/>
      <c r="BF22" s="640"/>
      <c r="BG22" s="623" t="s">
        <v>137</v>
      </c>
      <c r="BH22" s="624"/>
      <c r="BI22" s="624"/>
      <c r="BJ22" s="624"/>
      <c r="BK22" s="624"/>
      <c r="BL22" s="624"/>
      <c r="BM22" s="624"/>
      <c r="BN22" s="625"/>
      <c r="BO22" s="626" t="s">
        <v>137</v>
      </c>
      <c r="BP22" s="626"/>
      <c r="BQ22" s="626"/>
      <c r="BR22" s="626"/>
      <c r="BS22" s="627" t="s">
        <v>184</v>
      </c>
      <c r="BT22" s="627"/>
      <c r="BU22" s="627"/>
      <c r="BV22" s="627"/>
      <c r="BW22" s="627"/>
      <c r="BX22" s="627"/>
      <c r="BY22" s="627"/>
      <c r="BZ22" s="627"/>
      <c r="CA22" s="627"/>
      <c r="CB22" s="631"/>
      <c r="CD22" s="605" t="s">
        <v>282</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283</v>
      </c>
      <c r="C23" s="621"/>
      <c r="D23" s="621"/>
      <c r="E23" s="621"/>
      <c r="F23" s="621"/>
      <c r="G23" s="621"/>
      <c r="H23" s="621"/>
      <c r="I23" s="621"/>
      <c r="J23" s="621"/>
      <c r="K23" s="621"/>
      <c r="L23" s="621"/>
      <c r="M23" s="621"/>
      <c r="N23" s="621"/>
      <c r="O23" s="621"/>
      <c r="P23" s="621"/>
      <c r="Q23" s="622"/>
      <c r="R23" s="623">
        <v>335798</v>
      </c>
      <c r="S23" s="624"/>
      <c r="T23" s="624"/>
      <c r="U23" s="624"/>
      <c r="V23" s="624"/>
      <c r="W23" s="624"/>
      <c r="X23" s="624"/>
      <c r="Y23" s="625"/>
      <c r="Z23" s="626">
        <v>2.4</v>
      </c>
      <c r="AA23" s="626"/>
      <c r="AB23" s="626"/>
      <c r="AC23" s="626"/>
      <c r="AD23" s="627" t="s">
        <v>137</v>
      </c>
      <c r="AE23" s="627"/>
      <c r="AF23" s="627"/>
      <c r="AG23" s="627"/>
      <c r="AH23" s="627"/>
      <c r="AI23" s="627"/>
      <c r="AJ23" s="627"/>
      <c r="AK23" s="627"/>
      <c r="AL23" s="628" t="s">
        <v>137</v>
      </c>
      <c r="AM23" s="629"/>
      <c r="AN23" s="629"/>
      <c r="AO23" s="630"/>
      <c r="AP23" s="620" t="s">
        <v>284</v>
      </c>
      <c r="AQ23" s="639"/>
      <c r="AR23" s="639"/>
      <c r="AS23" s="639"/>
      <c r="AT23" s="639"/>
      <c r="AU23" s="639"/>
      <c r="AV23" s="639"/>
      <c r="AW23" s="639"/>
      <c r="AX23" s="639"/>
      <c r="AY23" s="639"/>
      <c r="AZ23" s="639"/>
      <c r="BA23" s="639"/>
      <c r="BB23" s="639"/>
      <c r="BC23" s="639"/>
      <c r="BD23" s="639"/>
      <c r="BE23" s="639"/>
      <c r="BF23" s="640"/>
      <c r="BG23" s="623">
        <v>282823</v>
      </c>
      <c r="BH23" s="624"/>
      <c r="BI23" s="624"/>
      <c r="BJ23" s="624"/>
      <c r="BK23" s="624"/>
      <c r="BL23" s="624"/>
      <c r="BM23" s="624"/>
      <c r="BN23" s="625"/>
      <c r="BO23" s="626">
        <v>7</v>
      </c>
      <c r="BP23" s="626"/>
      <c r="BQ23" s="626"/>
      <c r="BR23" s="626"/>
      <c r="BS23" s="627" t="s">
        <v>137</v>
      </c>
      <c r="BT23" s="627"/>
      <c r="BU23" s="627"/>
      <c r="BV23" s="627"/>
      <c r="BW23" s="627"/>
      <c r="BX23" s="627"/>
      <c r="BY23" s="627"/>
      <c r="BZ23" s="627"/>
      <c r="CA23" s="627"/>
      <c r="CB23" s="631"/>
      <c r="CD23" s="605" t="s">
        <v>224</v>
      </c>
      <c r="CE23" s="606"/>
      <c r="CF23" s="606"/>
      <c r="CG23" s="606"/>
      <c r="CH23" s="606"/>
      <c r="CI23" s="606"/>
      <c r="CJ23" s="606"/>
      <c r="CK23" s="606"/>
      <c r="CL23" s="606"/>
      <c r="CM23" s="606"/>
      <c r="CN23" s="606"/>
      <c r="CO23" s="606"/>
      <c r="CP23" s="606"/>
      <c r="CQ23" s="607"/>
      <c r="CR23" s="605" t="s">
        <v>285</v>
      </c>
      <c r="CS23" s="606"/>
      <c r="CT23" s="606"/>
      <c r="CU23" s="606"/>
      <c r="CV23" s="606"/>
      <c r="CW23" s="606"/>
      <c r="CX23" s="606"/>
      <c r="CY23" s="607"/>
      <c r="CZ23" s="605" t="s">
        <v>286</v>
      </c>
      <c r="DA23" s="606"/>
      <c r="DB23" s="606"/>
      <c r="DC23" s="607"/>
      <c r="DD23" s="605" t="s">
        <v>287</v>
      </c>
      <c r="DE23" s="606"/>
      <c r="DF23" s="606"/>
      <c r="DG23" s="606"/>
      <c r="DH23" s="606"/>
      <c r="DI23" s="606"/>
      <c r="DJ23" s="606"/>
      <c r="DK23" s="607"/>
      <c r="DL23" s="650" t="s">
        <v>288</v>
      </c>
      <c r="DM23" s="651"/>
      <c r="DN23" s="651"/>
      <c r="DO23" s="651"/>
      <c r="DP23" s="651"/>
      <c r="DQ23" s="651"/>
      <c r="DR23" s="651"/>
      <c r="DS23" s="651"/>
      <c r="DT23" s="651"/>
      <c r="DU23" s="651"/>
      <c r="DV23" s="652"/>
      <c r="DW23" s="605" t="s">
        <v>289</v>
      </c>
      <c r="DX23" s="606"/>
      <c r="DY23" s="606"/>
      <c r="DZ23" s="606"/>
      <c r="EA23" s="606"/>
      <c r="EB23" s="606"/>
      <c r="EC23" s="607"/>
    </row>
    <row r="24" spans="2:133" ht="11.25" customHeight="1" x14ac:dyDescent="0.15">
      <c r="B24" s="620" t="s">
        <v>290</v>
      </c>
      <c r="C24" s="621"/>
      <c r="D24" s="621"/>
      <c r="E24" s="621"/>
      <c r="F24" s="621"/>
      <c r="G24" s="621"/>
      <c r="H24" s="621"/>
      <c r="I24" s="621"/>
      <c r="J24" s="621"/>
      <c r="K24" s="621"/>
      <c r="L24" s="621"/>
      <c r="M24" s="621"/>
      <c r="N24" s="621"/>
      <c r="O24" s="621"/>
      <c r="P24" s="621"/>
      <c r="Q24" s="622"/>
      <c r="R24" s="623">
        <v>92519</v>
      </c>
      <c r="S24" s="624"/>
      <c r="T24" s="624"/>
      <c r="U24" s="624"/>
      <c r="V24" s="624"/>
      <c r="W24" s="624"/>
      <c r="X24" s="624"/>
      <c r="Y24" s="625"/>
      <c r="Z24" s="626">
        <v>0.7</v>
      </c>
      <c r="AA24" s="626"/>
      <c r="AB24" s="626"/>
      <c r="AC24" s="626"/>
      <c r="AD24" s="627" t="s">
        <v>137</v>
      </c>
      <c r="AE24" s="627"/>
      <c r="AF24" s="627"/>
      <c r="AG24" s="627"/>
      <c r="AH24" s="627"/>
      <c r="AI24" s="627"/>
      <c r="AJ24" s="627"/>
      <c r="AK24" s="627"/>
      <c r="AL24" s="628" t="s">
        <v>137</v>
      </c>
      <c r="AM24" s="629"/>
      <c r="AN24" s="629"/>
      <c r="AO24" s="630"/>
      <c r="AP24" s="620" t="s">
        <v>291</v>
      </c>
      <c r="AQ24" s="639"/>
      <c r="AR24" s="639"/>
      <c r="AS24" s="639"/>
      <c r="AT24" s="639"/>
      <c r="AU24" s="639"/>
      <c r="AV24" s="639"/>
      <c r="AW24" s="639"/>
      <c r="AX24" s="639"/>
      <c r="AY24" s="639"/>
      <c r="AZ24" s="639"/>
      <c r="BA24" s="639"/>
      <c r="BB24" s="639"/>
      <c r="BC24" s="639"/>
      <c r="BD24" s="639"/>
      <c r="BE24" s="639"/>
      <c r="BF24" s="640"/>
      <c r="BG24" s="623" t="s">
        <v>184</v>
      </c>
      <c r="BH24" s="624"/>
      <c r="BI24" s="624"/>
      <c r="BJ24" s="624"/>
      <c r="BK24" s="624"/>
      <c r="BL24" s="624"/>
      <c r="BM24" s="624"/>
      <c r="BN24" s="625"/>
      <c r="BO24" s="626" t="s">
        <v>137</v>
      </c>
      <c r="BP24" s="626"/>
      <c r="BQ24" s="626"/>
      <c r="BR24" s="626"/>
      <c r="BS24" s="627" t="s">
        <v>137</v>
      </c>
      <c r="BT24" s="627"/>
      <c r="BU24" s="627"/>
      <c r="BV24" s="627"/>
      <c r="BW24" s="627"/>
      <c r="BX24" s="627"/>
      <c r="BY24" s="627"/>
      <c r="BZ24" s="627"/>
      <c r="CA24" s="627"/>
      <c r="CB24" s="631"/>
      <c r="CD24" s="609" t="s">
        <v>292</v>
      </c>
      <c r="CE24" s="610"/>
      <c r="CF24" s="610"/>
      <c r="CG24" s="610"/>
      <c r="CH24" s="610"/>
      <c r="CI24" s="610"/>
      <c r="CJ24" s="610"/>
      <c r="CK24" s="610"/>
      <c r="CL24" s="610"/>
      <c r="CM24" s="610"/>
      <c r="CN24" s="610"/>
      <c r="CO24" s="610"/>
      <c r="CP24" s="610"/>
      <c r="CQ24" s="611"/>
      <c r="CR24" s="612">
        <v>6499076</v>
      </c>
      <c r="CS24" s="613"/>
      <c r="CT24" s="613"/>
      <c r="CU24" s="613"/>
      <c r="CV24" s="613"/>
      <c r="CW24" s="613"/>
      <c r="CX24" s="613"/>
      <c r="CY24" s="614"/>
      <c r="CZ24" s="617">
        <v>48.5</v>
      </c>
      <c r="DA24" s="618"/>
      <c r="DB24" s="618"/>
      <c r="DC24" s="634"/>
      <c r="DD24" s="658">
        <v>4506464</v>
      </c>
      <c r="DE24" s="613"/>
      <c r="DF24" s="613"/>
      <c r="DG24" s="613"/>
      <c r="DH24" s="613"/>
      <c r="DI24" s="613"/>
      <c r="DJ24" s="613"/>
      <c r="DK24" s="614"/>
      <c r="DL24" s="658">
        <v>4307713</v>
      </c>
      <c r="DM24" s="613"/>
      <c r="DN24" s="613"/>
      <c r="DO24" s="613"/>
      <c r="DP24" s="613"/>
      <c r="DQ24" s="613"/>
      <c r="DR24" s="613"/>
      <c r="DS24" s="613"/>
      <c r="DT24" s="613"/>
      <c r="DU24" s="613"/>
      <c r="DV24" s="614"/>
      <c r="DW24" s="617">
        <v>56.8</v>
      </c>
      <c r="DX24" s="618"/>
      <c r="DY24" s="618"/>
      <c r="DZ24" s="618"/>
      <c r="EA24" s="618"/>
      <c r="EB24" s="618"/>
      <c r="EC24" s="619"/>
    </row>
    <row r="25" spans="2:133" ht="11.25" customHeight="1" x14ac:dyDescent="0.15">
      <c r="B25" s="620" t="s">
        <v>293</v>
      </c>
      <c r="C25" s="621"/>
      <c r="D25" s="621"/>
      <c r="E25" s="621"/>
      <c r="F25" s="621"/>
      <c r="G25" s="621"/>
      <c r="H25" s="621"/>
      <c r="I25" s="621"/>
      <c r="J25" s="621"/>
      <c r="K25" s="621"/>
      <c r="L25" s="621"/>
      <c r="M25" s="621"/>
      <c r="N25" s="621"/>
      <c r="O25" s="621"/>
      <c r="P25" s="621"/>
      <c r="Q25" s="622"/>
      <c r="R25" s="623">
        <v>8114108</v>
      </c>
      <c r="S25" s="624"/>
      <c r="T25" s="624"/>
      <c r="U25" s="624"/>
      <c r="V25" s="624"/>
      <c r="W25" s="624"/>
      <c r="X25" s="624"/>
      <c r="Y25" s="625"/>
      <c r="Z25" s="626">
        <v>57</v>
      </c>
      <c r="AA25" s="626"/>
      <c r="AB25" s="626"/>
      <c r="AC25" s="626"/>
      <c r="AD25" s="627">
        <v>7402968</v>
      </c>
      <c r="AE25" s="627"/>
      <c r="AF25" s="627"/>
      <c r="AG25" s="627"/>
      <c r="AH25" s="627"/>
      <c r="AI25" s="627"/>
      <c r="AJ25" s="627"/>
      <c r="AK25" s="627"/>
      <c r="AL25" s="628">
        <v>99.4</v>
      </c>
      <c r="AM25" s="629"/>
      <c r="AN25" s="629"/>
      <c r="AO25" s="630"/>
      <c r="AP25" s="620" t="s">
        <v>294</v>
      </c>
      <c r="AQ25" s="639"/>
      <c r="AR25" s="639"/>
      <c r="AS25" s="639"/>
      <c r="AT25" s="639"/>
      <c r="AU25" s="639"/>
      <c r="AV25" s="639"/>
      <c r="AW25" s="639"/>
      <c r="AX25" s="639"/>
      <c r="AY25" s="639"/>
      <c r="AZ25" s="639"/>
      <c r="BA25" s="639"/>
      <c r="BB25" s="639"/>
      <c r="BC25" s="639"/>
      <c r="BD25" s="639"/>
      <c r="BE25" s="639"/>
      <c r="BF25" s="640"/>
      <c r="BG25" s="623" t="s">
        <v>184</v>
      </c>
      <c r="BH25" s="624"/>
      <c r="BI25" s="624"/>
      <c r="BJ25" s="624"/>
      <c r="BK25" s="624"/>
      <c r="BL25" s="624"/>
      <c r="BM25" s="624"/>
      <c r="BN25" s="625"/>
      <c r="BO25" s="626" t="s">
        <v>137</v>
      </c>
      <c r="BP25" s="626"/>
      <c r="BQ25" s="626"/>
      <c r="BR25" s="626"/>
      <c r="BS25" s="627" t="s">
        <v>184</v>
      </c>
      <c r="BT25" s="627"/>
      <c r="BU25" s="627"/>
      <c r="BV25" s="627"/>
      <c r="BW25" s="627"/>
      <c r="BX25" s="627"/>
      <c r="BY25" s="627"/>
      <c r="BZ25" s="627"/>
      <c r="CA25" s="627"/>
      <c r="CB25" s="631"/>
      <c r="CD25" s="620" t="s">
        <v>295</v>
      </c>
      <c r="CE25" s="621"/>
      <c r="CF25" s="621"/>
      <c r="CG25" s="621"/>
      <c r="CH25" s="621"/>
      <c r="CI25" s="621"/>
      <c r="CJ25" s="621"/>
      <c r="CK25" s="621"/>
      <c r="CL25" s="621"/>
      <c r="CM25" s="621"/>
      <c r="CN25" s="621"/>
      <c r="CO25" s="621"/>
      <c r="CP25" s="621"/>
      <c r="CQ25" s="622"/>
      <c r="CR25" s="623">
        <v>2498501</v>
      </c>
      <c r="CS25" s="655"/>
      <c r="CT25" s="655"/>
      <c r="CU25" s="655"/>
      <c r="CV25" s="655"/>
      <c r="CW25" s="655"/>
      <c r="CX25" s="655"/>
      <c r="CY25" s="656"/>
      <c r="CZ25" s="628">
        <v>18.600000000000001</v>
      </c>
      <c r="DA25" s="653"/>
      <c r="DB25" s="653"/>
      <c r="DC25" s="657"/>
      <c r="DD25" s="632">
        <v>2416874</v>
      </c>
      <c r="DE25" s="655"/>
      <c r="DF25" s="655"/>
      <c r="DG25" s="655"/>
      <c r="DH25" s="655"/>
      <c r="DI25" s="655"/>
      <c r="DJ25" s="655"/>
      <c r="DK25" s="656"/>
      <c r="DL25" s="632">
        <v>2238827</v>
      </c>
      <c r="DM25" s="655"/>
      <c r="DN25" s="655"/>
      <c r="DO25" s="655"/>
      <c r="DP25" s="655"/>
      <c r="DQ25" s="655"/>
      <c r="DR25" s="655"/>
      <c r="DS25" s="655"/>
      <c r="DT25" s="655"/>
      <c r="DU25" s="655"/>
      <c r="DV25" s="656"/>
      <c r="DW25" s="628">
        <v>29.5</v>
      </c>
      <c r="DX25" s="653"/>
      <c r="DY25" s="653"/>
      <c r="DZ25" s="653"/>
      <c r="EA25" s="653"/>
      <c r="EB25" s="653"/>
      <c r="EC25" s="654"/>
    </row>
    <row r="26" spans="2:133" ht="11.25" customHeight="1" x14ac:dyDescent="0.15">
      <c r="B26" s="620" t="s">
        <v>296</v>
      </c>
      <c r="C26" s="621"/>
      <c r="D26" s="621"/>
      <c r="E26" s="621"/>
      <c r="F26" s="621"/>
      <c r="G26" s="621"/>
      <c r="H26" s="621"/>
      <c r="I26" s="621"/>
      <c r="J26" s="621"/>
      <c r="K26" s="621"/>
      <c r="L26" s="621"/>
      <c r="M26" s="621"/>
      <c r="N26" s="621"/>
      <c r="O26" s="621"/>
      <c r="P26" s="621"/>
      <c r="Q26" s="622"/>
      <c r="R26" s="623">
        <v>2344</v>
      </c>
      <c r="S26" s="624"/>
      <c r="T26" s="624"/>
      <c r="U26" s="624"/>
      <c r="V26" s="624"/>
      <c r="W26" s="624"/>
      <c r="X26" s="624"/>
      <c r="Y26" s="625"/>
      <c r="Z26" s="626">
        <v>0</v>
      </c>
      <c r="AA26" s="626"/>
      <c r="AB26" s="626"/>
      <c r="AC26" s="626"/>
      <c r="AD26" s="627">
        <v>2344</v>
      </c>
      <c r="AE26" s="627"/>
      <c r="AF26" s="627"/>
      <c r="AG26" s="627"/>
      <c r="AH26" s="627"/>
      <c r="AI26" s="627"/>
      <c r="AJ26" s="627"/>
      <c r="AK26" s="627"/>
      <c r="AL26" s="628">
        <v>0</v>
      </c>
      <c r="AM26" s="629"/>
      <c r="AN26" s="629"/>
      <c r="AO26" s="630"/>
      <c r="AP26" s="620" t="s">
        <v>297</v>
      </c>
      <c r="AQ26" s="639"/>
      <c r="AR26" s="639"/>
      <c r="AS26" s="639"/>
      <c r="AT26" s="639"/>
      <c r="AU26" s="639"/>
      <c r="AV26" s="639"/>
      <c r="AW26" s="639"/>
      <c r="AX26" s="639"/>
      <c r="AY26" s="639"/>
      <c r="AZ26" s="639"/>
      <c r="BA26" s="639"/>
      <c r="BB26" s="639"/>
      <c r="BC26" s="639"/>
      <c r="BD26" s="639"/>
      <c r="BE26" s="639"/>
      <c r="BF26" s="640"/>
      <c r="BG26" s="623" t="s">
        <v>137</v>
      </c>
      <c r="BH26" s="624"/>
      <c r="BI26" s="624"/>
      <c r="BJ26" s="624"/>
      <c r="BK26" s="624"/>
      <c r="BL26" s="624"/>
      <c r="BM26" s="624"/>
      <c r="BN26" s="625"/>
      <c r="BO26" s="626" t="s">
        <v>137</v>
      </c>
      <c r="BP26" s="626"/>
      <c r="BQ26" s="626"/>
      <c r="BR26" s="626"/>
      <c r="BS26" s="627" t="s">
        <v>137</v>
      </c>
      <c r="BT26" s="627"/>
      <c r="BU26" s="627"/>
      <c r="BV26" s="627"/>
      <c r="BW26" s="627"/>
      <c r="BX26" s="627"/>
      <c r="BY26" s="627"/>
      <c r="BZ26" s="627"/>
      <c r="CA26" s="627"/>
      <c r="CB26" s="631"/>
      <c r="CD26" s="620" t="s">
        <v>298</v>
      </c>
      <c r="CE26" s="621"/>
      <c r="CF26" s="621"/>
      <c r="CG26" s="621"/>
      <c r="CH26" s="621"/>
      <c r="CI26" s="621"/>
      <c r="CJ26" s="621"/>
      <c r="CK26" s="621"/>
      <c r="CL26" s="621"/>
      <c r="CM26" s="621"/>
      <c r="CN26" s="621"/>
      <c r="CO26" s="621"/>
      <c r="CP26" s="621"/>
      <c r="CQ26" s="622"/>
      <c r="CR26" s="623">
        <v>1527439</v>
      </c>
      <c r="CS26" s="624"/>
      <c r="CT26" s="624"/>
      <c r="CU26" s="624"/>
      <c r="CV26" s="624"/>
      <c r="CW26" s="624"/>
      <c r="CX26" s="624"/>
      <c r="CY26" s="625"/>
      <c r="CZ26" s="628">
        <v>11.4</v>
      </c>
      <c r="DA26" s="653"/>
      <c r="DB26" s="653"/>
      <c r="DC26" s="657"/>
      <c r="DD26" s="632">
        <v>1498724</v>
      </c>
      <c r="DE26" s="624"/>
      <c r="DF26" s="624"/>
      <c r="DG26" s="624"/>
      <c r="DH26" s="624"/>
      <c r="DI26" s="624"/>
      <c r="DJ26" s="624"/>
      <c r="DK26" s="625"/>
      <c r="DL26" s="632" t="s">
        <v>137</v>
      </c>
      <c r="DM26" s="624"/>
      <c r="DN26" s="624"/>
      <c r="DO26" s="624"/>
      <c r="DP26" s="624"/>
      <c r="DQ26" s="624"/>
      <c r="DR26" s="624"/>
      <c r="DS26" s="624"/>
      <c r="DT26" s="624"/>
      <c r="DU26" s="624"/>
      <c r="DV26" s="625"/>
      <c r="DW26" s="628" t="s">
        <v>137</v>
      </c>
      <c r="DX26" s="653"/>
      <c r="DY26" s="653"/>
      <c r="DZ26" s="653"/>
      <c r="EA26" s="653"/>
      <c r="EB26" s="653"/>
      <c r="EC26" s="654"/>
    </row>
    <row r="27" spans="2:133" ht="11.25" customHeight="1" x14ac:dyDescent="0.15">
      <c r="B27" s="620" t="s">
        <v>299</v>
      </c>
      <c r="C27" s="621"/>
      <c r="D27" s="621"/>
      <c r="E27" s="621"/>
      <c r="F27" s="621"/>
      <c r="G27" s="621"/>
      <c r="H27" s="621"/>
      <c r="I27" s="621"/>
      <c r="J27" s="621"/>
      <c r="K27" s="621"/>
      <c r="L27" s="621"/>
      <c r="M27" s="621"/>
      <c r="N27" s="621"/>
      <c r="O27" s="621"/>
      <c r="P27" s="621"/>
      <c r="Q27" s="622"/>
      <c r="R27" s="623">
        <v>55958</v>
      </c>
      <c r="S27" s="624"/>
      <c r="T27" s="624"/>
      <c r="U27" s="624"/>
      <c r="V27" s="624"/>
      <c r="W27" s="624"/>
      <c r="X27" s="624"/>
      <c r="Y27" s="625"/>
      <c r="Z27" s="626">
        <v>0.4</v>
      </c>
      <c r="AA27" s="626"/>
      <c r="AB27" s="626"/>
      <c r="AC27" s="626"/>
      <c r="AD27" s="627" t="s">
        <v>137</v>
      </c>
      <c r="AE27" s="627"/>
      <c r="AF27" s="627"/>
      <c r="AG27" s="627"/>
      <c r="AH27" s="627"/>
      <c r="AI27" s="627"/>
      <c r="AJ27" s="627"/>
      <c r="AK27" s="627"/>
      <c r="AL27" s="628" t="s">
        <v>184</v>
      </c>
      <c r="AM27" s="629"/>
      <c r="AN27" s="629"/>
      <c r="AO27" s="630"/>
      <c r="AP27" s="620" t="s">
        <v>300</v>
      </c>
      <c r="AQ27" s="621"/>
      <c r="AR27" s="621"/>
      <c r="AS27" s="621"/>
      <c r="AT27" s="621"/>
      <c r="AU27" s="621"/>
      <c r="AV27" s="621"/>
      <c r="AW27" s="621"/>
      <c r="AX27" s="621"/>
      <c r="AY27" s="621"/>
      <c r="AZ27" s="621"/>
      <c r="BA27" s="621"/>
      <c r="BB27" s="621"/>
      <c r="BC27" s="621"/>
      <c r="BD27" s="621"/>
      <c r="BE27" s="621"/>
      <c r="BF27" s="622"/>
      <c r="BG27" s="623">
        <v>4012415</v>
      </c>
      <c r="BH27" s="624"/>
      <c r="BI27" s="624"/>
      <c r="BJ27" s="624"/>
      <c r="BK27" s="624"/>
      <c r="BL27" s="624"/>
      <c r="BM27" s="624"/>
      <c r="BN27" s="625"/>
      <c r="BO27" s="626">
        <v>100</v>
      </c>
      <c r="BP27" s="626"/>
      <c r="BQ27" s="626"/>
      <c r="BR27" s="626"/>
      <c r="BS27" s="627">
        <v>52206</v>
      </c>
      <c r="BT27" s="627"/>
      <c r="BU27" s="627"/>
      <c r="BV27" s="627"/>
      <c r="BW27" s="627"/>
      <c r="BX27" s="627"/>
      <c r="BY27" s="627"/>
      <c r="BZ27" s="627"/>
      <c r="CA27" s="627"/>
      <c r="CB27" s="631"/>
      <c r="CD27" s="620" t="s">
        <v>301</v>
      </c>
      <c r="CE27" s="621"/>
      <c r="CF27" s="621"/>
      <c r="CG27" s="621"/>
      <c r="CH27" s="621"/>
      <c r="CI27" s="621"/>
      <c r="CJ27" s="621"/>
      <c r="CK27" s="621"/>
      <c r="CL27" s="621"/>
      <c r="CM27" s="621"/>
      <c r="CN27" s="621"/>
      <c r="CO27" s="621"/>
      <c r="CP27" s="621"/>
      <c r="CQ27" s="622"/>
      <c r="CR27" s="623">
        <v>2554030</v>
      </c>
      <c r="CS27" s="655"/>
      <c r="CT27" s="655"/>
      <c r="CU27" s="655"/>
      <c r="CV27" s="655"/>
      <c r="CW27" s="655"/>
      <c r="CX27" s="655"/>
      <c r="CY27" s="656"/>
      <c r="CZ27" s="628">
        <v>19</v>
      </c>
      <c r="DA27" s="653"/>
      <c r="DB27" s="653"/>
      <c r="DC27" s="657"/>
      <c r="DD27" s="632">
        <v>740746</v>
      </c>
      <c r="DE27" s="655"/>
      <c r="DF27" s="655"/>
      <c r="DG27" s="655"/>
      <c r="DH27" s="655"/>
      <c r="DI27" s="655"/>
      <c r="DJ27" s="655"/>
      <c r="DK27" s="656"/>
      <c r="DL27" s="632">
        <v>720042</v>
      </c>
      <c r="DM27" s="655"/>
      <c r="DN27" s="655"/>
      <c r="DO27" s="655"/>
      <c r="DP27" s="655"/>
      <c r="DQ27" s="655"/>
      <c r="DR27" s="655"/>
      <c r="DS27" s="655"/>
      <c r="DT27" s="655"/>
      <c r="DU27" s="655"/>
      <c r="DV27" s="656"/>
      <c r="DW27" s="628">
        <v>9.5</v>
      </c>
      <c r="DX27" s="653"/>
      <c r="DY27" s="653"/>
      <c r="DZ27" s="653"/>
      <c r="EA27" s="653"/>
      <c r="EB27" s="653"/>
      <c r="EC27" s="654"/>
    </row>
    <row r="28" spans="2:133" ht="11.25" customHeight="1" x14ac:dyDescent="0.15">
      <c r="B28" s="620" t="s">
        <v>302</v>
      </c>
      <c r="C28" s="621"/>
      <c r="D28" s="621"/>
      <c r="E28" s="621"/>
      <c r="F28" s="621"/>
      <c r="G28" s="621"/>
      <c r="H28" s="621"/>
      <c r="I28" s="621"/>
      <c r="J28" s="621"/>
      <c r="K28" s="621"/>
      <c r="L28" s="621"/>
      <c r="M28" s="621"/>
      <c r="N28" s="621"/>
      <c r="O28" s="621"/>
      <c r="P28" s="621"/>
      <c r="Q28" s="622"/>
      <c r="R28" s="623">
        <v>189960</v>
      </c>
      <c r="S28" s="624"/>
      <c r="T28" s="624"/>
      <c r="U28" s="624"/>
      <c r="V28" s="624"/>
      <c r="W28" s="624"/>
      <c r="X28" s="624"/>
      <c r="Y28" s="625"/>
      <c r="Z28" s="626">
        <v>1.3</v>
      </c>
      <c r="AA28" s="626"/>
      <c r="AB28" s="626"/>
      <c r="AC28" s="626"/>
      <c r="AD28" s="627">
        <v>20354</v>
      </c>
      <c r="AE28" s="627"/>
      <c r="AF28" s="627"/>
      <c r="AG28" s="627"/>
      <c r="AH28" s="627"/>
      <c r="AI28" s="627"/>
      <c r="AJ28" s="627"/>
      <c r="AK28" s="627"/>
      <c r="AL28" s="628">
        <v>0.3</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303</v>
      </c>
      <c r="CE28" s="621"/>
      <c r="CF28" s="621"/>
      <c r="CG28" s="621"/>
      <c r="CH28" s="621"/>
      <c r="CI28" s="621"/>
      <c r="CJ28" s="621"/>
      <c r="CK28" s="621"/>
      <c r="CL28" s="621"/>
      <c r="CM28" s="621"/>
      <c r="CN28" s="621"/>
      <c r="CO28" s="621"/>
      <c r="CP28" s="621"/>
      <c r="CQ28" s="622"/>
      <c r="CR28" s="623">
        <v>1446545</v>
      </c>
      <c r="CS28" s="624"/>
      <c r="CT28" s="624"/>
      <c r="CU28" s="624"/>
      <c r="CV28" s="624"/>
      <c r="CW28" s="624"/>
      <c r="CX28" s="624"/>
      <c r="CY28" s="625"/>
      <c r="CZ28" s="628">
        <v>10.8</v>
      </c>
      <c r="DA28" s="653"/>
      <c r="DB28" s="653"/>
      <c r="DC28" s="657"/>
      <c r="DD28" s="632">
        <v>1348844</v>
      </c>
      <c r="DE28" s="624"/>
      <c r="DF28" s="624"/>
      <c r="DG28" s="624"/>
      <c r="DH28" s="624"/>
      <c r="DI28" s="624"/>
      <c r="DJ28" s="624"/>
      <c r="DK28" s="625"/>
      <c r="DL28" s="632">
        <v>1348844</v>
      </c>
      <c r="DM28" s="624"/>
      <c r="DN28" s="624"/>
      <c r="DO28" s="624"/>
      <c r="DP28" s="624"/>
      <c r="DQ28" s="624"/>
      <c r="DR28" s="624"/>
      <c r="DS28" s="624"/>
      <c r="DT28" s="624"/>
      <c r="DU28" s="624"/>
      <c r="DV28" s="625"/>
      <c r="DW28" s="628">
        <v>17.8</v>
      </c>
      <c r="DX28" s="653"/>
      <c r="DY28" s="653"/>
      <c r="DZ28" s="653"/>
      <c r="EA28" s="653"/>
      <c r="EB28" s="653"/>
      <c r="EC28" s="654"/>
    </row>
    <row r="29" spans="2:133" ht="11.25" customHeight="1" x14ac:dyDescent="0.15">
      <c r="B29" s="620" t="s">
        <v>304</v>
      </c>
      <c r="C29" s="621"/>
      <c r="D29" s="621"/>
      <c r="E29" s="621"/>
      <c r="F29" s="621"/>
      <c r="G29" s="621"/>
      <c r="H29" s="621"/>
      <c r="I29" s="621"/>
      <c r="J29" s="621"/>
      <c r="K29" s="621"/>
      <c r="L29" s="621"/>
      <c r="M29" s="621"/>
      <c r="N29" s="621"/>
      <c r="O29" s="621"/>
      <c r="P29" s="621"/>
      <c r="Q29" s="622"/>
      <c r="R29" s="623">
        <v>101477</v>
      </c>
      <c r="S29" s="624"/>
      <c r="T29" s="624"/>
      <c r="U29" s="624"/>
      <c r="V29" s="624"/>
      <c r="W29" s="624"/>
      <c r="X29" s="624"/>
      <c r="Y29" s="625"/>
      <c r="Z29" s="626">
        <v>0.7</v>
      </c>
      <c r="AA29" s="626"/>
      <c r="AB29" s="626"/>
      <c r="AC29" s="626"/>
      <c r="AD29" s="627" t="s">
        <v>137</v>
      </c>
      <c r="AE29" s="627"/>
      <c r="AF29" s="627"/>
      <c r="AG29" s="627"/>
      <c r="AH29" s="627"/>
      <c r="AI29" s="627"/>
      <c r="AJ29" s="627"/>
      <c r="AK29" s="627"/>
      <c r="AL29" s="628" t="s">
        <v>137</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59" t="s">
        <v>305</v>
      </c>
      <c r="CE29" s="660"/>
      <c r="CF29" s="620" t="s">
        <v>71</v>
      </c>
      <c r="CG29" s="621"/>
      <c r="CH29" s="621"/>
      <c r="CI29" s="621"/>
      <c r="CJ29" s="621"/>
      <c r="CK29" s="621"/>
      <c r="CL29" s="621"/>
      <c r="CM29" s="621"/>
      <c r="CN29" s="621"/>
      <c r="CO29" s="621"/>
      <c r="CP29" s="621"/>
      <c r="CQ29" s="622"/>
      <c r="CR29" s="623">
        <v>1446540</v>
      </c>
      <c r="CS29" s="655"/>
      <c r="CT29" s="655"/>
      <c r="CU29" s="655"/>
      <c r="CV29" s="655"/>
      <c r="CW29" s="655"/>
      <c r="CX29" s="655"/>
      <c r="CY29" s="656"/>
      <c r="CZ29" s="628">
        <v>10.8</v>
      </c>
      <c r="DA29" s="653"/>
      <c r="DB29" s="653"/>
      <c r="DC29" s="657"/>
      <c r="DD29" s="632">
        <v>1348839</v>
      </c>
      <c r="DE29" s="655"/>
      <c r="DF29" s="655"/>
      <c r="DG29" s="655"/>
      <c r="DH29" s="655"/>
      <c r="DI29" s="655"/>
      <c r="DJ29" s="655"/>
      <c r="DK29" s="656"/>
      <c r="DL29" s="632">
        <v>1348839</v>
      </c>
      <c r="DM29" s="655"/>
      <c r="DN29" s="655"/>
      <c r="DO29" s="655"/>
      <c r="DP29" s="655"/>
      <c r="DQ29" s="655"/>
      <c r="DR29" s="655"/>
      <c r="DS29" s="655"/>
      <c r="DT29" s="655"/>
      <c r="DU29" s="655"/>
      <c r="DV29" s="656"/>
      <c r="DW29" s="628">
        <v>17.8</v>
      </c>
      <c r="DX29" s="653"/>
      <c r="DY29" s="653"/>
      <c r="DZ29" s="653"/>
      <c r="EA29" s="653"/>
      <c r="EB29" s="653"/>
      <c r="EC29" s="654"/>
    </row>
    <row r="30" spans="2:133" ht="11.25" customHeight="1" x14ac:dyDescent="0.15">
      <c r="B30" s="620" t="s">
        <v>306</v>
      </c>
      <c r="C30" s="621"/>
      <c r="D30" s="621"/>
      <c r="E30" s="621"/>
      <c r="F30" s="621"/>
      <c r="G30" s="621"/>
      <c r="H30" s="621"/>
      <c r="I30" s="621"/>
      <c r="J30" s="621"/>
      <c r="K30" s="621"/>
      <c r="L30" s="621"/>
      <c r="M30" s="621"/>
      <c r="N30" s="621"/>
      <c r="O30" s="621"/>
      <c r="P30" s="621"/>
      <c r="Q30" s="622"/>
      <c r="R30" s="623">
        <v>2589016</v>
      </c>
      <c r="S30" s="624"/>
      <c r="T30" s="624"/>
      <c r="U30" s="624"/>
      <c r="V30" s="624"/>
      <c r="W30" s="624"/>
      <c r="X30" s="624"/>
      <c r="Y30" s="625"/>
      <c r="Z30" s="626">
        <v>18.2</v>
      </c>
      <c r="AA30" s="626"/>
      <c r="AB30" s="626"/>
      <c r="AC30" s="626"/>
      <c r="AD30" s="627" t="s">
        <v>137</v>
      </c>
      <c r="AE30" s="627"/>
      <c r="AF30" s="627"/>
      <c r="AG30" s="627"/>
      <c r="AH30" s="627"/>
      <c r="AI30" s="627"/>
      <c r="AJ30" s="627"/>
      <c r="AK30" s="627"/>
      <c r="AL30" s="628" t="s">
        <v>137</v>
      </c>
      <c r="AM30" s="629"/>
      <c r="AN30" s="629"/>
      <c r="AO30" s="630"/>
      <c r="AP30" s="605" t="s">
        <v>224</v>
      </c>
      <c r="AQ30" s="606"/>
      <c r="AR30" s="606"/>
      <c r="AS30" s="606"/>
      <c r="AT30" s="606"/>
      <c r="AU30" s="606"/>
      <c r="AV30" s="606"/>
      <c r="AW30" s="606"/>
      <c r="AX30" s="606"/>
      <c r="AY30" s="606"/>
      <c r="AZ30" s="606"/>
      <c r="BA30" s="606"/>
      <c r="BB30" s="606"/>
      <c r="BC30" s="606"/>
      <c r="BD30" s="606"/>
      <c r="BE30" s="606"/>
      <c r="BF30" s="607"/>
      <c r="BG30" s="605" t="s">
        <v>307</v>
      </c>
      <c r="BH30" s="665"/>
      <c r="BI30" s="665"/>
      <c r="BJ30" s="665"/>
      <c r="BK30" s="665"/>
      <c r="BL30" s="665"/>
      <c r="BM30" s="665"/>
      <c r="BN30" s="665"/>
      <c r="BO30" s="665"/>
      <c r="BP30" s="665"/>
      <c r="BQ30" s="666"/>
      <c r="BR30" s="605" t="s">
        <v>308</v>
      </c>
      <c r="BS30" s="665"/>
      <c r="BT30" s="665"/>
      <c r="BU30" s="665"/>
      <c r="BV30" s="665"/>
      <c r="BW30" s="665"/>
      <c r="BX30" s="665"/>
      <c r="BY30" s="665"/>
      <c r="BZ30" s="665"/>
      <c r="CA30" s="665"/>
      <c r="CB30" s="666"/>
      <c r="CD30" s="661"/>
      <c r="CE30" s="662"/>
      <c r="CF30" s="620" t="s">
        <v>309</v>
      </c>
      <c r="CG30" s="621"/>
      <c r="CH30" s="621"/>
      <c r="CI30" s="621"/>
      <c r="CJ30" s="621"/>
      <c r="CK30" s="621"/>
      <c r="CL30" s="621"/>
      <c r="CM30" s="621"/>
      <c r="CN30" s="621"/>
      <c r="CO30" s="621"/>
      <c r="CP30" s="621"/>
      <c r="CQ30" s="622"/>
      <c r="CR30" s="623">
        <v>1407922</v>
      </c>
      <c r="CS30" s="624"/>
      <c r="CT30" s="624"/>
      <c r="CU30" s="624"/>
      <c r="CV30" s="624"/>
      <c r="CW30" s="624"/>
      <c r="CX30" s="624"/>
      <c r="CY30" s="625"/>
      <c r="CZ30" s="628">
        <v>10.5</v>
      </c>
      <c r="DA30" s="653"/>
      <c r="DB30" s="653"/>
      <c r="DC30" s="657"/>
      <c r="DD30" s="632">
        <v>1313556</v>
      </c>
      <c r="DE30" s="624"/>
      <c r="DF30" s="624"/>
      <c r="DG30" s="624"/>
      <c r="DH30" s="624"/>
      <c r="DI30" s="624"/>
      <c r="DJ30" s="624"/>
      <c r="DK30" s="625"/>
      <c r="DL30" s="632">
        <v>1313556</v>
      </c>
      <c r="DM30" s="624"/>
      <c r="DN30" s="624"/>
      <c r="DO30" s="624"/>
      <c r="DP30" s="624"/>
      <c r="DQ30" s="624"/>
      <c r="DR30" s="624"/>
      <c r="DS30" s="624"/>
      <c r="DT30" s="624"/>
      <c r="DU30" s="624"/>
      <c r="DV30" s="625"/>
      <c r="DW30" s="628">
        <v>17.3</v>
      </c>
      <c r="DX30" s="653"/>
      <c r="DY30" s="653"/>
      <c r="DZ30" s="653"/>
      <c r="EA30" s="653"/>
      <c r="EB30" s="653"/>
      <c r="EC30" s="654"/>
    </row>
    <row r="31" spans="2:133" ht="11.25" customHeight="1" x14ac:dyDescent="0.15">
      <c r="B31" s="636" t="s">
        <v>310</v>
      </c>
      <c r="C31" s="637"/>
      <c r="D31" s="637"/>
      <c r="E31" s="637"/>
      <c r="F31" s="637"/>
      <c r="G31" s="637"/>
      <c r="H31" s="637"/>
      <c r="I31" s="637"/>
      <c r="J31" s="637"/>
      <c r="K31" s="637"/>
      <c r="L31" s="637"/>
      <c r="M31" s="637"/>
      <c r="N31" s="637"/>
      <c r="O31" s="637"/>
      <c r="P31" s="637"/>
      <c r="Q31" s="638"/>
      <c r="R31" s="623" t="s">
        <v>184</v>
      </c>
      <c r="S31" s="624"/>
      <c r="T31" s="624"/>
      <c r="U31" s="624"/>
      <c r="V31" s="624"/>
      <c r="W31" s="624"/>
      <c r="X31" s="624"/>
      <c r="Y31" s="625"/>
      <c r="Z31" s="626" t="s">
        <v>137</v>
      </c>
      <c r="AA31" s="626"/>
      <c r="AB31" s="626"/>
      <c r="AC31" s="626"/>
      <c r="AD31" s="627" t="s">
        <v>137</v>
      </c>
      <c r="AE31" s="627"/>
      <c r="AF31" s="627"/>
      <c r="AG31" s="627"/>
      <c r="AH31" s="627"/>
      <c r="AI31" s="627"/>
      <c r="AJ31" s="627"/>
      <c r="AK31" s="627"/>
      <c r="AL31" s="628" t="s">
        <v>184</v>
      </c>
      <c r="AM31" s="629"/>
      <c r="AN31" s="629"/>
      <c r="AO31" s="630"/>
      <c r="AP31" s="669" t="s">
        <v>311</v>
      </c>
      <c r="AQ31" s="670"/>
      <c r="AR31" s="670"/>
      <c r="AS31" s="670"/>
      <c r="AT31" s="675" t="s">
        <v>312</v>
      </c>
      <c r="AU31" s="218"/>
      <c r="AV31" s="218"/>
      <c r="AW31" s="218"/>
      <c r="AX31" s="609" t="s">
        <v>187</v>
      </c>
      <c r="AY31" s="610"/>
      <c r="AZ31" s="610"/>
      <c r="BA31" s="610"/>
      <c r="BB31" s="610"/>
      <c r="BC31" s="610"/>
      <c r="BD31" s="610"/>
      <c r="BE31" s="610"/>
      <c r="BF31" s="611"/>
      <c r="BG31" s="679">
        <v>99.3</v>
      </c>
      <c r="BH31" s="667"/>
      <c r="BI31" s="667"/>
      <c r="BJ31" s="667"/>
      <c r="BK31" s="667"/>
      <c r="BL31" s="667"/>
      <c r="BM31" s="618">
        <v>98.7</v>
      </c>
      <c r="BN31" s="667"/>
      <c r="BO31" s="667"/>
      <c r="BP31" s="667"/>
      <c r="BQ31" s="668"/>
      <c r="BR31" s="679">
        <v>99.4</v>
      </c>
      <c r="BS31" s="667"/>
      <c r="BT31" s="667"/>
      <c r="BU31" s="667"/>
      <c r="BV31" s="667"/>
      <c r="BW31" s="667"/>
      <c r="BX31" s="618">
        <v>98.8</v>
      </c>
      <c r="BY31" s="667"/>
      <c r="BZ31" s="667"/>
      <c r="CA31" s="667"/>
      <c r="CB31" s="668"/>
      <c r="CD31" s="661"/>
      <c r="CE31" s="662"/>
      <c r="CF31" s="620" t="s">
        <v>313</v>
      </c>
      <c r="CG31" s="621"/>
      <c r="CH31" s="621"/>
      <c r="CI31" s="621"/>
      <c r="CJ31" s="621"/>
      <c r="CK31" s="621"/>
      <c r="CL31" s="621"/>
      <c r="CM31" s="621"/>
      <c r="CN31" s="621"/>
      <c r="CO31" s="621"/>
      <c r="CP31" s="621"/>
      <c r="CQ31" s="622"/>
      <c r="CR31" s="623">
        <v>38618</v>
      </c>
      <c r="CS31" s="655"/>
      <c r="CT31" s="655"/>
      <c r="CU31" s="655"/>
      <c r="CV31" s="655"/>
      <c r="CW31" s="655"/>
      <c r="CX31" s="655"/>
      <c r="CY31" s="656"/>
      <c r="CZ31" s="628">
        <v>0.3</v>
      </c>
      <c r="DA31" s="653"/>
      <c r="DB31" s="653"/>
      <c r="DC31" s="657"/>
      <c r="DD31" s="632">
        <v>35283</v>
      </c>
      <c r="DE31" s="655"/>
      <c r="DF31" s="655"/>
      <c r="DG31" s="655"/>
      <c r="DH31" s="655"/>
      <c r="DI31" s="655"/>
      <c r="DJ31" s="655"/>
      <c r="DK31" s="656"/>
      <c r="DL31" s="632">
        <v>35283</v>
      </c>
      <c r="DM31" s="655"/>
      <c r="DN31" s="655"/>
      <c r="DO31" s="655"/>
      <c r="DP31" s="655"/>
      <c r="DQ31" s="655"/>
      <c r="DR31" s="655"/>
      <c r="DS31" s="655"/>
      <c r="DT31" s="655"/>
      <c r="DU31" s="655"/>
      <c r="DV31" s="656"/>
      <c r="DW31" s="628">
        <v>0.5</v>
      </c>
      <c r="DX31" s="653"/>
      <c r="DY31" s="653"/>
      <c r="DZ31" s="653"/>
      <c r="EA31" s="653"/>
      <c r="EB31" s="653"/>
      <c r="EC31" s="654"/>
    </row>
    <row r="32" spans="2:133" ht="11.25" customHeight="1" x14ac:dyDescent="0.15">
      <c r="B32" s="620" t="s">
        <v>314</v>
      </c>
      <c r="C32" s="621"/>
      <c r="D32" s="621"/>
      <c r="E32" s="621"/>
      <c r="F32" s="621"/>
      <c r="G32" s="621"/>
      <c r="H32" s="621"/>
      <c r="I32" s="621"/>
      <c r="J32" s="621"/>
      <c r="K32" s="621"/>
      <c r="L32" s="621"/>
      <c r="M32" s="621"/>
      <c r="N32" s="621"/>
      <c r="O32" s="621"/>
      <c r="P32" s="621"/>
      <c r="Q32" s="622"/>
      <c r="R32" s="623">
        <v>832301</v>
      </c>
      <c r="S32" s="624"/>
      <c r="T32" s="624"/>
      <c r="U32" s="624"/>
      <c r="V32" s="624"/>
      <c r="W32" s="624"/>
      <c r="X32" s="624"/>
      <c r="Y32" s="625"/>
      <c r="Z32" s="626">
        <v>5.8</v>
      </c>
      <c r="AA32" s="626"/>
      <c r="AB32" s="626"/>
      <c r="AC32" s="626"/>
      <c r="AD32" s="627" t="s">
        <v>184</v>
      </c>
      <c r="AE32" s="627"/>
      <c r="AF32" s="627"/>
      <c r="AG32" s="627"/>
      <c r="AH32" s="627"/>
      <c r="AI32" s="627"/>
      <c r="AJ32" s="627"/>
      <c r="AK32" s="627"/>
      <c r="AL32" s="628" t="s">
        <v>137</v>
      </c>
      <c r="AM32" s="629"/>
      <c r="AN32" s="629"/>
      <c r="AO32" s="630"/>
      <c r="AP32" s="671"/>
      <c r="AQ32" s="672"/>
      <c r="AR32" s="672"/>
      <c r="AS32" s="672"/>
      <c r="AT32" s="676"/>
      <c r="AU32" s="214" t="s">
        <v>315</v>
      </c>
      <c r="AX32" s="620" t="s">
        <v>316</v>
      </c>
      <c r="AY32" s="621"/>
      <c r="AZ32" s="621"/>
      <c r="BA32" s="621"/>
      <c r="BB32" s="621"/>
      <c r="BC32" s="621"/>
      <c r="BD32" s="621"/>
      <c r="BE32" s="621"/>
      <c r="BF32" s="622"/>
      <c r="BG32" s="680">
        <v>99.3</v>
      </c>
      <c r="BH32" s="655"/>
      <c r="BI32" s="655"/>
      <c r="BJ32" s="655"/>
      <c r="BK32" s="655"/>
      <c r="BL32" s="655"/>
      <c r="BM32" s="629">
        <v>98.6</v>
      </c>
      <c r="BN32" s="655"/>
      <c r="BO32" s="655"/>
      <c r="BP32" s="655"/>
      <c r="BQ32" s="678"/>
      <c r="BR32" s="680">
        <v>99.4</v>
      </c>
      <c r="BS32" s="655"/>
      <c r="BT32" s="655"/>
      <c r="BU32" s="655"/>
      <c r="BV32" s="655"/>
      <c r="BW32" s="655"/>
      <c r="BX32" s="629">
        <v>98.7</v>
      </c>
      <c r="BY32" s="655"/>
      <c r="BZ32" s="655"/>
      <c r="CA32" s="655"/>
      <c r="CB32" s="678"/>
      <c r="CD32" s="663"/>
      <c r="CE32" s="664"/>
      <c r="CF32" s="620" t="s">
        <v>317</v>
      </c>
      <c r="CG32" s="621"/>
      <c r="CH32" s="621"/>
      <c r="CI32" s="621"/>
      <c r="CJ32" s="621"/>
      <c r="CK32" s="621"/>
      <c r="CL32" s="621"/>
      <c r="CM32" s="621"/>
      <c r="CN32" s="621"/>
      <c r="CO32" s="621"/>
      <c r="CP32" s="621"/>
      <c r="CQ32" s="622"/>
      <c r="CR32" s="623">
        <v>5</v>
      </c>
      <c r="CS32" s="624"/>
      <c r="CT32" s="624"/>
      <c r="CU32" s="624"/>
      <c r="CV32" s="624"/>
      <c r="CW32" s="624"/>
      <c r="CX32" s="624"/>
      <c r="CY32" s="625"/>
      <c r="CZ32" s="628">
        <v>0</v>
      </c>
      <c r="DA32" s="653"/>
      <c r="DB32" s="653"/>
      <c r="DC32" s="657"/>
      <c r="DD32" s="632">
        <v>5</v>
      </c>
      <c r="DE32" s="624"/>
      <c r="DF32" s="624"/>
      <c r="DG32" s="624"/>
      <c r="DH32" s="624"/>
      <c r="DI32" s="624"/>
      <c r="DJ32" s="624"/>
      <c r="DK32" s="625"/>
      <c r="DL32" s="632">
        <v>5</v>
      </c>
      <c r="DM32" s="624"/>
      <c r="DN32" s="624"/>
      <c r="DO32" s="624"/>
      <c r="DP32" s="624"/>
      <c r="DQ32" s="624"/>
      <c r="DR32" s="624"/>
      <c r="DS32" s="624"/>
      <c r="DT32" s="624"/>
      <c r="DU32" s="624"/>
      <c r="DV32" s="625"/>
      <c r="DW32" s="628">
        <v>0</v>
      </c>
      <c r="DX32" s="653"/>
      <c r="DY32" s="653"/>
      <c r="DZ32" s="653"/>
      <c r="EA32" s="653"/>
      <c r="EB32" s="653"/>
      <c r="EC32" s="654"/>
    </row>
    <row r="33" spans="2:133" ht="11.25" customHeight="1" x14ac:dyDescent="0.15">
      <c r="B33" s="620" t="s">
        <v>318</v>
      </c>
      <c r="C33" s="621"/>
      <c r="D33" s="621"/>
      <c r="E33" s="621"/>
      <c r="F33" s="621"/>
      <c r="G33" s="621"/>
      <c r="H33" s="621"/>
      <c r="I33" s="621"/>
      <c r="J33" s="621"/>
      <c r="K33" s="621"/>
      <c r="L33" s="621"/>
      <c r="M33" s="621"/>
      <c r="N33" s="621"/>
      <c r="O33" s="621"/>
      <c r="P33" s="621"/>
      <c r="Q33" s="622"/>
      <c r="R33" s="623">
        <v>150546</v>
      </c>
      <c r="S33" s="624"/>
      <c r="T33" s="624"/>
      <c r="U33" s="624"/>
      <c r="V33" s="624"/>
      <c r="W33" s="624"/>
      <c r="X33" s="624"/>
      <c r="Y33" s="625"/>
      <c r="Z33" s="626">
        <v>1.1000000000000001</v>
      </c>
      <c r="AA33" s="626"/>
      <c r="AB33" s="626"/>
      <c r="AC33" s="626"/>
      <c r="AD33" s="627">
        <v>21189</v>
      </c>
      <c r="AE33" s="627"/>
      <c r="AF33" s="627"/>
      <c r="AG33" s="627"/>
      <c r="AH33" s="627"/>
      <c r="AI33" s="627"/>
      <c r="AJ33" s="627"/>
      <c r="AK33" s="627"/>
      <c r="AL33" s="628">
        <v>0.3</v>
      </c>
      <c r="AM33" s="629"/>
      <c r="AN33" s="629"/>
      <c r="AO33" s="630"/>
      <c r="AP33" s="673"/>
      <c r="AQ33" s="674"/>
      <c r="AR33" s="674"/>
      <c r="AS33" s="674"/>
      <c r="AT33" s="677"/>
      <c r="AU33" s="219"/>
      <c r="AV33" s="219"/>
      <c r="AW33" s="219"/>
      <c r="AX33" s="644" t="s">
        <v>319</v>
      </c>
      <c r="AY33" s="645"/>
      <c r="AZ33" s="645"/>
      <c r="BA33" s="645"/>
      <c r="BB33" s="645"/>
      <c r="BC33" s="645"/>
      <c r="BD33" s="645"/>
      <c r="BE33" s="645"/>
      <c r="BF33" s="646"/>
      <c r="BG33" s="681">
        <v>99.2</v>
      </c>
      <c r="BH33" s="682"/>
      <c r="BI33" s="682"/>
      <c r="BJ33" s="682"/>
      <c r="BK33" s="682"/>
      <c r="BL33" s="682"/>
      <c r="BM33" s="683">
        <v>98.7</v>
      </c>
      <c r="BN33" s="682"/>
      <c r="BO33" s="682"/>
      <c r="BP33" s="682"/>
      <c r="BQ33" s="684"/>
      <c r="BR33" s="681">
        <v>99.4</v>
      </c>
      <c r="BS33" s="682"/>
      <c r="BT33" s="682"/>
      <c r="BU33" s="682"/>
      <c r="BV33" s="682"/>
      <c r="BW33" s="682"/>
      <c r="BX33" s="683">
        <v>98.9</v>
      </c>
      <c r="BY33" s="682"/>
      <c r="BZ33" s="682"/>
      <c r="CA33" s="682"/>
      <c r="CB33" s="684"/>
      <c r="CD33" s="620" t="s">
        <v>320</v>
      </c>
      <c r="CE33" s="621"/>
      <c r="CF33" s="621"/>
      <c r="CG33" s="621"/>
      <c r="CH33" s="621"/>
      <c r="CI33" s="621"/>
      <c r="CJ33" s="621"/>
      <c r="CK33" s="621"/>
      <c r="CL33" s="621"/>
      <c r="CM33" s="621"/>
      <c r="CN33" s="621"/>
      <c r="CO33" s="621"/>
      <c r="CP33" s="621"/>
      <c r="CQ33" s="622"/>
      <c r="CR33" s="623">
        <v>5551533</v>
      </c>
      <c r="CS33" s="655"/>
      <c r="CT33" s="655"/>
      <c r="CU33" s="655"/>
      <c r="CV33" s="655"/>
      <c r="CW33" s="655"/>
      <c r="CX33" s="655"/>
      <c r="CY33" s="656"/>
      <c r="CZ33" s="628">
        <v>41.4</v>
      </c>
      <c r="DA33" s="653"/>
      <c r="DB33" s="653"/>
      <c r="DC33" s="657"/>
      <c r="DD33" s="632">
        <v>4407675</v>
      </c>
      <c r="DE33" s="655"/>
      <c r="DF33" s="655"/>
      <c r="DG33" s="655"/>
      <c r="DH33" s="655"/>
      <c r="DI33" s="655"/>
      <c r="DJ33" s="655"/>
      <c r="DK33" s="656"/>
      <c r="DL33" s="632">
        <v>2732080</v>
      </c>
      <c r="DM33" s="655"/>
      <c r="DN33" s="655"/>
      <c r="DO33" s="655"/>
      <c r="DP33" s="655"/>
      <c r="DQ33" s="655"/>
      <c r="DR33" s="655"/>
      <c r="DS33" s="655"/>
      <c r="DT33" s="655"/>
      <c r="DU33" s="655"/>
      <c r="DV33" s="656"/>
      <c r="DW33" s="628">
        <v>36</v>
      </c>
      <c r="DX33" s="653"/>
      <c r="DY33" s="653"/>
      <c r="DZ33" s="653"/>
      <c r="EA33" s="653"/>
      <c r="EB33" s="653"/>
      <c r="EC33" s="654"/>
    </row>
    <row r="34" spans="2:133" ht="11.25" customHeight="1" x14ac:dyDescent="0.15">
      <c r="B34" s="620" t="s">
        <v>321</v>
      </c>
      <c r="C34" s="621"/>
      <c r="D34" s="621"/>
      <c r="E34" s="621"/>
      <c r="F34" s="621"/>
      <c r="G34" s="621"/>
      <c r="H34" s="621"/>
      <c r="I34" s="621"/>
      <c r="J34" s="621"/>
      <c r="K34" s="621"/>
      <c r="L34" s="621"/>
      <c r="M34" s="621"/>
      <c r="N34" s="621"/>
      <c r="O34" s="621"/>
      <c r="P34" s="621"/>
      <c r="Q34" s="622"/>
      <c r="R34" s="623">
        <v>30349</v>
      </c>
      <c r="S34" s="624"/>
      <c r="T34" s="624"/>
      <c r="U34" s="624"/>
      <c r="V34" s="624"/>
      <c r="W34" s="624"/>
      <c r="X34" s="624"/>
      <c r="Y34" s="625"/>
      <c r="Z34" s="626">
        <v>0.2</v>
      </c>
      <c r="AA34" s="626"/>
      <c r="AB34" s="626"/>
      <c r="AC34" s="626"/>
      <c r="AD34" s="627" t="s">
        <v>137</v>
      </c>
      <c r="AE34" s="627"/>
      <c r="AF34" s="627"/>
      <c r="AG34" s="627"/>
      <c r="AH34" s="627"/>
      <c r="AI34" s="627"/>
      <c r="AJ34" s="627"/>
      <c r="AK34" s="627"/>
      <c r="AL34" s="628" t="s">
        <v>137</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322</v>
      </c>
      <c r="CE34" s="621"/>
      <c r="CF34" s="621"/>
      <c r="CG34" s="621"/>
      <c r="CH34" s="621"/>
      <c r="CI34" s="621"/>
      <c r="CJ34" s="621"/>
      <c r="CK34" s="621"/>
      <c r="CL34" s="621"/>
      <c r="CM34" s="621"/>
      <c r="CN34" s="621"/>
      <c r="CO34" s="621"/>
      <c r="CP34" s="621"/>
      <c r="CQ34" s="622"/>
      <c r="CR34" s="623">
        <v>2112608</v>
      </c>
      <c r="CS34" s="624"/>
      <c r="CT34" s="624"/>
      <c r="CU34" s="624"/>
      <c r="CV34" s="624"/>
      <c r="CW34" s="624"/>
      <c r="CX34" s="624"/>
      <c r="CY34" s="625"/>
      <c r="CZ34" s="628">
        <v>15.8</v>
      </c>
      <c r="DA34" s="653"/>
      <c r="DB34" s="653"/>
      <c r="DC34" s="657"/>
      <c r="DD34" s="632">
        <v>1436382</v>
      </c>
      <c r="DE34" s="624"/>
      <c r="DF34" s="624"/>
      <c r="DG34" s="624"/>
      <c r="DH34" s="624"/>
      <c r="DI34" s="624"/>
      <c r="DJ34" s="624"/>
      <c r="DK34" s="625"/>
      <c r="DL34" s="632">
        <v>1172592</v>
      </c>
      <c r="DM34" s="624"/>
      <c r="DN34" s="624"/>
      <c r="DO34" s="624"/>
      <c r="DP34" s="624"/>
      <c r="DQ34" s="624"/>
      <c r="DR34" s="624"/>
      <c r="DS34" s="624"/>
      <c r="DT34" s="624"/>
      <c r="DU34" s="624"/>
      <c r="DV34" s="625"/>
      <c r="DW34" s="628">
        <v>15.4</v>
      </c>
      <c r="DX34" s="653"/>
      <c r="DY34" s="653"/>
      <c r="DZ34" s="653"/>
      <c r="EA34" s="653"/>
      <c r="EB34" s="653"/>
      <c r="EC34" s="654"/>
    </row>
    <row r="35" spans="2:133" ht="11.25" customHeight="1" x14ac:dyDescent="0.15">
      <c r="B35" s="620" t="s">
        <v>323</v>
      </c>
      <c r="C35" s="621"/>
      <c r="D35" s="621"/>
      <c r="E35" s="621"/>
      <c r="F35" s="621"/>
      <c r="G35" s="621"/>
      <c r="H35" s="621"/>
      <c r="I35" s="621"/>
      <c r="J35" s="621"/>
      <c r="K35" s="621"/>
      <c r="L35" s="621"/>
      <c r="M35" s="621"/>
      <c r="N35" s="621"/>
      <c r="O35" s="621"/>
      <c r="P35" s="621"/>
      <c r="Q35" s="622"/>
      <c r="R35" s="623">
        <v>195604</v>
      </c>
      <c r="S35" s="624"/>
      <c r="T35" s="624"/>
      <c r="U35" s="624"/>
      <c r="V35" s="624"/>
      <c r="W35" s="624"/>
      <c r="X35" s="624"/>
      <c r="Y35" s="625"/>
      <c r="Z35" s="626">
        <v>1.4</v>
      </c>
      <c r="AA35" s="626"/>
      <c r="AB35" s="626"/>
      <c r="AC35" s="626"/>
      <c r="AD35" s="627" t="s">
        <v>137</v>
      </c>
      <c r="AE35" s="627"/>
      <c r="AF35" s="627"/>
      <c r="AG35" s="627"/>
      <c r="AH35" s="627"/>
      <c r="AI35" s="627"/>
      <c r="AJ35" s="627"/>
      <c r="AK35" s="627"/>
      <c r="AL35" s="628" t="s">
        <v>137</v>
      </c>
      <c r="AM35" s="629"/>
      <c r="AN35" s="629"/>
      <c r="AO35" s="630"/>
      <c r="AP35" s="222"/>
      <c r="AQ35" s="605" t="s">
        <v>324</v>
      </c>
      <c r="AR35" s="606"/>
      <c r="AS35" s="606"/>
      <c r="AT35" s="606"/>
      <c r="AU35" s="606"/>
      <c r="AV35" s="606"/>
      <c r="AW35" s="606"/>
      <c r="AX35" s="606"/>
      <c r="AY35" s="606"/>
      <c r="AZ35" s="606"/>
      <c r="BA35" s="606"/>
      <c r="BB35" s="606"/>
      <c r="BC35" s="606"/>
      <c r="BD35" s="606"/>
      <c r="BE35" s="606"/>
      <c r="BF35" s="607"/>
      <c r="BG35" s="605" t="s">
        <v>325</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326</v>
      </c>
      <c r="CE35" s="621"/>
      <c r="CF35" s="621"/>
      <c r="CG35" s="621"/>
      <c r="CH35" s="621"/>
      <c r="CI35" s="621"/>
      <c r="CJ35" s="621"/>
      <c r="CK35" s="621"/>
      <c r="CL35" s="621"/>
      <c r="CM35" s="621"/>
      <c r="CN35" s="621"/>
      <c r="CO35" s="621"/>
      <c r="CP35" s="621"/>
      <c r="CQ35" s="622"/>
      <c r="CR35" s="623">
        <v>128927</v>
      </c>
      <c r="CS35" s="655"/>
      <c r="CT35" s="655"/>
      <c r="CU35" s="655"/>
      <c r="CV35" s="655"/>
      <c r="CW35" s="655"/>
      <c r="CX35" s="655"/>
      <c r="CY35" s="656"/>
      <c r="CZ35" s="628">
        <v>1</v>
      </c>
      <c r="DA35" s="653"/>
      <c r="DB35" s="653"/>
      <c r="DC35" s="657"/>
      <c r="DD35" s="632">
        <v>110123</v>
      </c>
      <c r="DE35" s="655"/>
      <c r="DF35" s="655"/>
      <c r="DG35" s="655"/>
      <c r="DH35" s="655"/>
      <c r="DI35" s="655"/>
      <c r="DJ35" s="655"/>
      <c r="DK35" s="656"/>
      <c r="DL35" s="632">
        <v>102875</v>
      </c>
      <c r="DM35" s="655"/>
      <c r="DN35" s="655"/>
      <c r="DO35" s="655"/>
      <c r="DP35" s="655"/>
      <c r="DQ35" s="655"/>
      <c r="DR35" s="655"/>
      <c r="DS35" s="655"/>
      <c r="DT35" s="655"/>
      <c r="DU35" s="655"/>
      <c r="DV35" s="656"/>
      <c r="DW35" s="628">
        <v>1.4</v>
      </c>
      <c r="DX35" s="653"/>
      <c r="DY35" s="653"/>
      <c r="DZ35" s="653"/>
      <c r="EA35" s="653"/>
      <c r="EB35" s="653"/>
      <c r="EC35" s="654"/>
    </row>
    <row r="36" spans="2:133" ht="11.25" customHeight="1" x14ac:dyDescent="0.15">
      <c r="B36" s="620" t="s">
        <v>327</v>
      </c>
      <c r="C36" s="621"/>
      <c r="D36" s="621"/>
      <c r="E36" s="621"/>
      <c r="F36" s="621"/>
      <c r="G36" s="621"/>
      <c r="H36" s="621"/>
      <c r="I36" s="621"/>
      <c r="J36" s="621"/>
      <c r="K36" s="621"/>
      <c r="L36" s="621"/>
      <c r="M36" s="621"/>
      <c r="N36" s="621"/>
      <c r="O36" s="621"/>
      <c r="P36" s="621"/>
      <c r="Q36" s="622"/>
      <c r="R36" s="623">
        <v>941961</v>
      </c>
      <c r="S36" s="624"/>
      <c r="T36" s="624"/>
      <c r="U36" s="624"/>
      <c r="V36" s="624"/>
      <c r="W36" s="624"/>
      <c r="X36" s="624"/>
      <c r="Y36" s="625"/>
      <c r="Z36" s="626">
        <v>6.6</v>
      </c>
      <c r="AA36" s="626"/>
      <c r="AB36" s="626"/>
      <c r="AC36" s="626"/>
      <c r="AD36" s="627" t="s">
        <v>137</v>
      </c>
      <c r="AE36" s="627"/>
      <c r="AF36" s="627"/>
      <c r="AG36" s="627"/>
      <c r="AH36" s="627"/>
      <c r="AI36" s="627"/>
      <c r="AJ36" s="627"/>
      <c r="AK36" s="627"/>
      <c r="AL36" s="628" t="s">
        <v>137</v>
      </c>
      <c r="AM36" s="629"/>
      <c r="AN36" s="629"/>
      <c r="AO36" s="630"/>
      <c r="AP36" s="222"/>
      <c r="AQ36" s="689" t="s">
        <v>328</v>
      </c>
      <c r="AR36" s="690"/>
      <c r="AS36" s="690"/>
      <c r="AT36" s="690"/>
      <c r="AU36" s="690"/>
      <c r="AV36" s="690"/>
      <c r="AW36" s="690"/>
      <c r="AX36" s="690"/>
      <c r="AY36" s="691"/>
      <c r="AZ36" s="612">
        <v>1641768</v>
      </c>
      <c r="BA36" s="613"/>
      <c r="BB36" s="613"/>
      <c r="BC36" s="613"/>
      <c r="BD36" s="613"/>
      <c r="BE36" s="613"/>
      <c r="BF36" s="685"/>
      <c r="BG36" s="609" t="s">
        <v>329</v>
      </c>
      <c r="BH36" s="610"/>
      <c r="BI36" s="610"/>
      <c r="BJ36" s="610"/>
      <c r="BK36" s="610"/>
      <c r="BL36" s="610"/>
      <c r="BM36" s="610"/>
      <c r="BN36" s="610"/>
      <c r="BO36" s="610"/>
      <c r="BP36" s="610"/>
      <c r="BQ36" s="610"/>
      <c r="BR36" s="610"/>
      <c r="BS36" s="610"/>
      <c r="BT36" s="610"/>
      <c r="BU36" s="611"/>
      <c r="BV36" s="612">
        <v>57243</v>
      </c>
      <c r="BW36" s="613"/>
      <c r="BX36" s="613"/>
      <c r="BY36" s="613"/>
      <c r="BZ36" s="613"/>
      <c r="CA36" s="613"/>
      <c r="CB36" s="685"/>
      <c r="CD36" s="620" t="s">
        <v>330</v>
      </c>
      <c r="CE36" s="621"/>
      <c r="CF36" s="621"/>
      <c r="CG36" s="621"/>
      <c r="CH36" s="621"/>
      <c r="CI36" s="621"/>
      <c r="CJ36" s="621"/>
      <c r="CK36" s="621"/>
      <c r="CL36" s="621"/>
      <c r="CM36" s="621"/>
      <c r="CN36" s="621"/>
      <c r="CO36" s="621"/>
      <c r="CP36" s="621"/>
      <c r="CQ36" s="622"/>
      <c r="CR36" s="623">
        <v>1369589</v>
      </c>
      <c r="CS36" s="624"/>
      <c r="CT36" s="624"/>
      <c r="CU36" s="624"/>
      <c r="CV36" s="624"/>
      <c r="CW36" s="624"/>
      <c r="CX36" s="624"/>
      <c r="CY36" s="625"/>
      <c r="CZ36" s="628">
        <v>10.199999999999999</v>
      </c>
      <c r="DA36" s="653"/>
      <c r="DB36" s="653"/>
      <c r="DC36" s="657"/>
      <c r="DD36" s="632">
        <v>1178642</v>
      </c>
      <c r="DE36" s="624"/>
      <c r="DF36" s="624"/>
      <c r="DG36" s="624"/>
      <c r="DH36" s="624"/>
      <c r="DI36" s="624"/>
      <c r="DJ36" s="624"/>
      <c r="DK36" s="625"/>
      <c r="DL36" s="632">
        <v>480402</v>
      </c>
      <c r="DM36" s="624"/>
      <c r="DN36" s="624"/>
      <c r="DO36" s="624"/>
      <c r="DP36" s="624"/>
      <c r="DQ36" s="624"/>
      <c r="DR36" s="624"/>
      <c r="DS36" s="624"/>
      <c r="DT36" s="624"/>
      <c r="DU36" s="624"/>
      <c r="DV36" s="625"/>
      <c r="DW36" s="628">
        <v>6.3</v>
      </c>
      <c r="DX36" s="653"/>
      <c r="DY36" s="653"/>
      <c r="DZ36" s="653"/>
      <c r="EA36" s="653"/>
      <c r="EB36" s="653"/>
      <c r="EC36" s="654"/>
    </row>
    <row r="37" spans="2:133" ht="11.25" customHeight="1" x14ac:dyDescent="0.15">
      <c r="B37" s="620" t="s">
        <v>331</v>
      </c>
      <c r="C37" s="621"/>
      <c r="D37" s="621"/>
      <c r="E37" s="621"/>
      <c r="F37" s="621"/>
      <c r="G37" s="621"/>
      <c r="H37" s="621"/>
      <c r="I37" s="621"/>
      <c r="J37" s="621"/>
      <c r="K37" s="621"/>
      <c r="L37" s="621"/>
      <c r="M37" s="621"/>
      <c r="N37" s="621"/>
      <c r="O37" s="621"/>
      <c r="P37" s="621"/>
      <c r="Q37" s="622"/>
      <c r="R37" s="623">
        <v>262082</v>
      </c>
      <c r="S37" s="624"/>
      <c r="T37" s="624"/>
      <c r="U37" s="624"/>
      <c r="V37" s="624"/>
      <c r="W37" s="624"/>
      <c r="X37" s="624"/>
      <c r="Y37" s="625"/>
      <c r="Z37" s="626">
        <v>1.8</v>
      </c>
      <c r="AA37" s="626"/>
      <c r="AB37" s="626"/>
      <c r="AC37" s="626"/>
      <c r="AD37" s="627">
        <v>1502</v>
      </c>
      <c r="AE37" s="627"/>
      <c r="AF37" s="627"/>
      <c r="AG37" s="627"/>
      <c r="AH37" s="627"/>
      <c r="AI37" s="627"/>
      <c r="AJ37" s="627"/>
      <c r="AK37" s="627"/>
      <c r="AL37" s="628">
        <v>0</v>
      </c>
      <c r="AM37" s="629"/>
      <c r="AN37" s="629"/>
      <c r="AO37" s="630"/>
      <c r="AQ37" s="686" t="s">
        <v>332</v>
      </c>
      <c r="AR37" s="687"/>
      <c r="AS37" s="687"/>
      <c r="AT37" s="687"/>
      <c r="AU37" s="687"/>
      <c r="AV37" s="687"/>
      <c r="AW37" s="687"/>
      <c r="AX37" s="687"/>
      <c r="AY37" s="688"/>
      <c r="AZ37" s="623">
        <v>413479</v>
      </c>
      <c r="BA37" s="624"/>
      <c r="BB37" s="624"/>
      <c r="BC37" s="624"/>
      <c r="BD37" s="655"/>
      <c r="BE37" s="655"/>
      <c r="BF37" s="678"/>
      <c r="BG37" s="620" t="s">
        <v>333</v>
      </c>
      <c r="BH37" s="621"/>
      <c r="BI37" s="621"/>
      <c r="BJ37" s="621"/>
      <c r="BK37" s="621"/>
      <c r="BL37" s="621"/>
      <c r="BM37" s="621"/>
      <c r="BN37" s="621"/>
      <c r="BO37" s="621"/>
      <c r="BP37" s="621"/>
      <c r="BQ37" s="621"/>
      <c r="BR37" s="621"/>
      <c r="BS37" s="621"/>
      <c r="BT37" s="621"/>
      <c r="BU37" s="622"/>
      <c r="BV37" s="623">
        <v>25244</v>
      </c>
      <c r="BW37" s="624"/>
      <c r="BX37" s="624"/>
      <c r="BY37" s="624"/>
      <c r="BZ37" s="624"/>
      <c r="CA37" s="624"/>
      <c r="CB37" s="633"/>
      <c r="CD37" s="620" t="s">
        <v>334</v>
      </c>
      <c r="CE37" s="621"/>
      <c r="CF37" s="621"/>
      <c r="CG37" s="621"/>
      <c r="CH37" s="621"/>
      <c r="CI37" s="621"/>
      <c r="CJ37" s="621"/>
      <c r="CK37" s="621"/>
      <c r="CL37" s="621"/>
      <c r="CM37" s="621"/>
      <c r="CN37" s="621"/>
      <c r="CO37" s="621"/>
      <c r="CP37" s="621"/>
      <c r="CQ37" s="622"/>
      <c r="CR37" s="623">
        <v>159173</v>
      </c>
      <c r="CS37" s="655"/>
      <c r="CT37" s="655"/>
      <c r="CU37" s="655"/>
      <c r="CV37" s="655"/>
      <c r="CW37" s="655"/>
      <c r="CX37" s="655"/>
      <c r="CY37" s="656"/>
      <c r="CZ37" s="628">
        <v>1.2</v>
      </c>
      <c r="DA37" s="653"/>
      <c r="DB37" s="653"/>
      <c r="DC37" s="657"/>
      <c r="DD37" s="632">
        <v>127374</v>
      </c>
      <c r="DE37" s="655"/>
      <c r="DF37" s="655"/>
      <c r="DG37" s="655"/>
      <c r="DH37" s="655"/>
      <c r="DI37" s="655"/>
      <c r="DJ37" s="655"/>
      <c r="DK37" s="656"/>
      <c r="DL37" s="632">
        <v>4603</v>
      </c>
      <c r="DM37" s="655"/>
      <c r="DN37" s="655"/>
      <c r="DO37" s="655"/>
      <c r="DP37" s="655"/>
      <c r="DQ37" s="655"/>
      <c r="DR37" s="655"/>
      <c r="DS37" s="655"/>
      <c r="DT37" s="655"/>
      <c r="DU37" s="655"/>
      <c r="DV37" s="656"/>
      <c r="DW37" s="628">
        <v>0.1</v>
      </c>
      <c r="DX37" s="653"/>
      <c r="DY37" s="653"/>
      <c r="DZ37" s="653"/>
      <c r="EA37" s="653"/>
      <c r="EB37" s="653"/>
      <c r="EC37" s="654"/>
    </row>
    <row r="38" spans="2:133" ht="11.25" customHeight="1" x14ac:dyDescent="0.15">
      <c r="B38" s="620" t="s">
        <v>335</v>
      </c>
      <c r="C38" s="621"/>
      <c r="D38" s="621"/>
      <c r="E38" s="621"/>
      <c r="F38" s="621"/>
      <c r="G38" s="621"/>
      <c r="H38" s="621"/>
      <c r="I38" s="621"/>
      <c r="J38" s="621"/>
      <c r="K38" s="621"/>
      <c r="L38" s="621"/>
      <c r="M38" s="621"/>
      <c r="N38" s="621"/>
      <c r="O38" s="621"/>
      <c r="P38" s="621"/>
      <c r="Q38" s="622"/>
      <c r="R38" s="623">
        <v>763300</v>
      </c>
      <c r="S38" s="624"/>
      <c r="T38" s="624"/>
      <c r="U38" s="624"/>
      <c r="V38" s="624"/>
      <c r="W38" s="624"/>
      <c r="X38" s="624"/>
      <c r="Y38" s="625"/>
      <c r="Z38" s="626">
        <v>5.4</v>
      </c>
      <c r="AA38" s="626"/>
      <c r="AB38" s="626"/>
      <c r="AC38" s="626"/>
      <c r="AD38" s="627" t="s">
        <v>184</v>
      </c>
      <c r="AE38" s="627"/>
      <c r="AF38" s="627"/>
      <c r="AG38" s="627"/>
      <c r="AH38" s="627"/>
      <c r="AI38" s="627"/>
      <c r="AJ38" s="627"/>
      <c r="AK38" s="627"/>
      <c r="AL38" s="628" t="s">
        <v>137</v>
      </c>
      <c r="AM38" s="629"/>
      <c r="AN38" s="629"/>
      <c r="AO38" s="630"/>
      <c r="AQ38" s="686" t="s">
        <v>336</v>
      </c>
      <c r="AR38" s="687"/>
      <c r="AS38" s="687"/>
      <c r="AT38" s="687"/>
      <c r="AU38" s="687"/>
      <c r="AV38" s="687"/>
      <c r="AW38" s="687"/>
      <c r="AX38" s="687"/>
      <c r="AY38" s="688"/>
      <c r="AZ38" s="623">
        <v>36035</v>
      </c>
      <c r="BA38" s="624"/>
      <c r="BB38" s="624"/>
      <c r="BC38" s="624"/>
      <c r="BD38" s="655"/>
      <c r="BE38" s="655"/>
      <c r="BF38" s="678"/>
      <c r="BG38" s="620" t="s">
        <v>337</v>
      </c>
      <c r="BH38" s="621"/>
      <c r="BI38" s="621"/>
      <c r="BJ38" s="621"/>
      <c r="BK38" s="621"/>
      <c r="BL38" s="621"/>
      <c r="BM38" s="621"/>
      <c r="BN38" s="621"/>
      <c r="BO38" s="621"/>
      <c r="BP38" s="621"/>
      <c r="BQ38" s="621"/>
      <c r="BR38" s="621"/>
      <c r="BS38" s="621"/>
      <c r="BT38" s="621"/>
      <c r="BU38" s="622"/>
      <c r="BV38" s="623">
        <v>3910</v>
      </c>
      <c r="BW38" s="624"/>
      <c r="BX38" s="624"/>
      <c r="BY38" s="624"/>
      <c r="BZ38" s="624"/>
      <c r="CA38" s="624"/>
      <c r="CB38" s="633"/>
      <c r="CD38" s="620" t="s">
        <v>338</v>
      </c>
      <c r="CE38" s="621"/>
      <c r="CF38" s="621"/>
      <c r="CG38" s="621"/>
      <c r="CH38" s="621"/>
      <c r="CI38" s="621"/>
      <c r="CJ38" s="621"/>
      <c r="CK38" s="621"/>
      <c r="CL38" s="621"/>
      <c r="CM38" s="621"/>
      <c r="CN38" s="621"/>
      <c r="CO38" s="621"/>
      <c r="CP38" s="621"/>
      <c r="CQ38" s="622"/>
      <c r="CR38" s="623">
        <v>1189515</v>
      </c>
      <c r="CS38" s="624"/>
      <c r="CT38" s="624"/>
      <c r="CU38" s="624"/>
      <c r="CV38" s="624"/>
      <c r="CW38" s="624"/>
      <c r="CX38" s="624"/>
      <c r="CY38" s="625"/>
      <c r="CZ38" s="628">
        <v>8.9</v>
      </c>
      <c r="DA38" s="653"/>
      <c r="DB38" s="653"/>
      <c r="DC38" s="657"/>
      <c r="DD38" s="632">
        <v>980999</v>
      </c>
      <c r="DE38" s="624"/>
      <c r="DF38" s="624"/>
      <c r="DG38" s="624"/>
      <c r="DH38" s="624"/>
      <c r="DI38" s="624"/>
      <c r="DJ38" s="624"/>
      <c r="DK38" s="625"/>
      <c r="DL38" s="632">
        <v>874887</v>
      </c>
      <c r="DM38" s="624"/>
      <c r="DN38" s="624"/>
      <c r="DO38" s="624"/>
      <c r="DP38" s="624"/>
      <c r="DQ38" s="624"/>
      <c r="DR38" s="624"/>
      <c r="DS38" s="624"/>
      <c r="DT38" s="624"/>
      <c r="DU38" s="624"/>
      <c r="DV38" s="625"/>
      <c r="DW38" s="628">
        <v>11.5</v>
      </c>
      <c r="DX38" s="653"/>
      <c r="DY38" s="653"/>
      <c r="DZ38" s="653"/>
      <c r="EA38" s="653"/>
      <c r="EB38" s="653"/>
      <c r="EC38" s="654"/>
    </row>
    <row r="39" spans="2:133" ht="11.25" customHeight="1" x14ac:dyDescent="0.15">
      <c r="B39" s="620" t="s">
        <v>339</v>
      </c>
      <c r="C39" s="621"/>
      <c r="D39" s="621"/>
      <c r="E39" s="621"/>
      <c r="F39" s="621"/>
      <c r="G39" s="621"/>
      <c r="H39" s="621"/>
      <c r="I39" s="621"/>
      <c r="J39" s="621"/>
      <c r="K39" s="621"/>
      <c r="L39" s="621"/>
      <c r="M39" s="621"/>
      <c r="N39" s="621"/>
      <c r="O39" s="621"/>
      <c r="P39" s="621"/>
      <c r="Q39" s="622"/>
      <c r="R39" s="623" t="s">
        <v>137</v>
      </c>
      <c r="S39" s="624"/>
      <c r="T39" s="624"/>
      <c r="U39" s="624"/>
      <c r="V39" s="624"/>
      <c r="W39" s="624"/>
      <c r="X39" s="624"/>
      <c r="Y39" s="625"/>
      <c r="Z39" s="626" t="s">
        <v>137</v>
      </c>
      <c r="AA39" s="626"/>
      <c r="AB39" s="626"/>
      <c r="AC39" s="626"/>
      <c r="AD39" s="627" t="s">
        <v>137</v>
      </c>
      <c r="AE39" s="627"/>
      <c r="AF39" s="627"/>
      <c r="AG39" s="627"/>
      <c r="AH39" s="627"/>
      <c r="AI39" s="627"/>
      <c r="AJ39" s="627"/>
      <c r="AK39" s="627"/>
      <c r="AL39" s="628" t="s">
        <v>137</v>
      </c>
      <c r="AM39" s="629"/>
      <c r="AN39" s="629"/>
      <c r="AO39" s="630"/>
      <c r="AQ39" s="686" t="s">
        <v>340</v>
      </c>
      <c r="AR39" s="687"/>
      <c r="AS39" s="687"/>
      <c r="AT39" s="687"/>
      <c r="AU39" s="687"/>
      <c r="AV39" s="687"/>
      <c r="AW39" s="687"/>
      <c r="AX39" s="687"/>
      <c r="AY39" s="688"/>
      <c r="AZ39" s="623">
        <v>2739</v>
      </c>
      <c r="BA39" s="624"/>
      <c r="BB39" s="624"/>
      <c r="BC39" s="624"/>
      <c r="BD39" s="655"/>
      <c r="BE39" s="655"/>
      <c r="BF39" s="678"/>
      <c r="BG39" s="620" t="s">
        <v>341</v>
      </c>
      <c r="BH39" s="621"/>
      <c r="BI39" s="621"/>
      <c r="BJ39" s="621"/>
      <c r="BK39" s="621"/>
      <c r="BL39" s="621"/>
      <c r="BM39" s="621"/>
      <c r="BN39" s="621"/>
      <c r="BO39" s="621"/>
      <c r="BP39" s="621"/>
      <c r="BQ39" s="621"/>
      <c r="BR39" s="621"/>
      <c r="BS39" s="621"/>
      <c r="BT39" s="621"/>
      <c r="BU39" s="622"/>
      <c r="BV39" s="623">
        <v>5727</v>
      </c>
      <c r="BW39" s="624"/>
      <c r="BX39" s="624"/>
      <c r="BY39" s="624"/>
      <c r="BZ39" s="624"/>
      <c r="CA39" s="624"/>
      <c r="CB39" s="633"/>
      <c r="CD39" s="620" t="s">
        <v>342</v>
      </c>
      <c r="CE39" s="621"/>
      <c r="CF39" s="621"/>
      <c r="CG39" s="621"/>
      <c r="CH39" s="621"/>
      <c r="CI39" s="621"/>
      <c r="CJ39" s="621"/>
      <c r="CK39" s="621"/>
      <c r="CL39" s="621"/>
      <c r="CM39" s="621"/>
      <c r="CN39" s="621"/>
      <c r="CO39" s="621"/>
      <c r="CP39" s="621"/>
      <c r="CQ39" s="622"/>
      <c r="CR39" s="623">
        <v>617500</v>
      </c>
      <c r="CS39" s="655"/>
      <c r="CT39" s="655"/>
      <c r="CU39" s="655"/>
      <c r="CV39" s="655"/>
      <c r="CW39" s="655"/>
      <c r="CX39" s="655"/>
      <c r="CY39" s="656"/>
      <c r="CZ39" s="628">
        <v>4.5999999999999996</v>
      </c>
      <c r="DA39" s="653"/>
      <c r="DB39" s="653"/>
      <c r="DC39" s="657"/>
      <c r="DD39" s="632">
        <v>570135</v>
      </c>
      <c r="DE39" s="655"/>
      <c r="DF39" s="655"/>
      <c r="DG39" s="655"/>
      <c r="DH39" s="655"/>
      <c r="DI39" s="655"/>
      <c r="DJ39" s="655"/>
      <c r="DK39" s="656"/>
      <c r="DL39" s="632" t="s">
        <v>184</v>
      </c>
      <c r="DM39" s="655"/>
      <c r="DN39" s="655"/>
      <c r="DO39" s="655"/>
      <c r="DP39" s="655"/>
      <c r="DQ39" s="655"/>
      <c r="DR39" s="655"/>
      <c r="DS39" s="655"/>
      <c r="DT39" s="655"/>
      <c r="DU39" s="655"/>
      <c r="DV39" s="656"/>
      <c r="DW39" s="628" t="s">
        <v>184</v>
      </c>
      <c r="DX39" s="653"/>
      <c r="DY39" s="653"/>
      <c r="DZ39" s="653"/>
      <c r="EA39" s="653"/>
      <c r="EB39" s="653"/>
      <c r="EC39" s="654"/>
    </row>
    <row r="40" spans="2:133" ht="11.25" customHeight="1" x14ac:dyDescent="0.15">
      <c r="B40" s="620" t="s">
        <v>343</v>
      </c>
      <c r="C40" s="621"/>
      <c r="D40" s="621"/>
      <c r="E40" s="621"/>
      <c r="F40" s="621"/>
      <c r="G40" s="621"/>
      <c r="H40" s="621"/>
      <c r="I40" s="621"/>
      <c r="J40" s="621"/>
      <c r="K40" s="621"/>
      <c r="L40" s="621"/>
      <c r="M40" s="621"/>
      <c r="N40" s="621"/>
      <c r="O40" s="621"/>
      <c r="P40" s="621"/>
      <c r="Q40" s="622"/>
      <c r="R40" s="623">
        <v>141800</v>
      </c>
      <c r="S40" s="624"/>
      <c r="T40" s="624"/>
      <c r="U40" s="624"/>
      <c r="V40" s="624"/>
      <c r="W40" s="624"/>
      <c r="X40" s="624"/>
      <c r="Y40" s="625"/>
      <c r="Z40" s="626">
        <v>1</v>
      </c>
      <c r="AA40" s="626"/>
      <c r="AB40" s="626"/>
      <c r="AC40" s="626"/>
      <c r="AD40" s="627" t="s">
        <v>137</v>
      </c>
      <c r="AE40" s="627"/>
      <c r="AF40" s="627"/>
      <c r="AG40" s="627"/>
      <c r="AH40" s="627"/>
      <c r="AI40" s="627"/>
      <c r="AJ40" s="627"/>
      <c r="AK40" s="627"/>
      <c r="AL40" s="628" t="s">
        <v>137</v>
      </c>
      <c r="AM40" s="629"/>
      <c r="AN40" s="629"/>
      <c r="AO40" s="630"/>
      <c r="AQ40" s="686" t="s">
        <v>344</v>
      </c>
      <c r="AR40" s="687"/>
      <c r="AS40" s="687"/>
      <c r="AT40" s="687"/>
      <c r="AU40" s="687"/>
      <c r="AV40" s="687"/>
      <c r="AW40" s="687"/>
      <c r="AX40" s="687"/>
      <c r="AY40" s="688"/>
      <c r="AZ40" s="623" t="s">
        <v>184</v>
      </c>
      <c r="BA40" s="624"/>
      <c r="BB40" s="624"/>
      <c r="BC40" s="624"/>
      <c r="BD40" s="655"/>
      <c r="BE40" s="655"/>
      <c r="BF40" s="678"/>
      <c r="BG40" s="671" t="s">
        <v>345</v>
      </c>
      <c r="BH40" s="672"/>
      <c r="BI40" s="672"/>
      <c r="BJ40" s="672"/>
      <c r="BK40" s="672"/>
      <c r="BL40" s="223"/>
      <c r="BM40" s="621" t="s">
        <v>346</v>
      </c>
      <c r="BN40" s="621"/>
      <c r="BO40" s="621"/>
      <c r="BP40" s="621"/>
      <c r="BQ40" s="621"/>
      <c r="BR40" s="621"/>
      <c r="BS40" s="621"/>
      <c r="BT40" s="621"/>
      <c r="BU40" s="622"/>
      <c r="BV40" s="623">
        <v>76</v>
      </c>
      <c r="BW40" s="624"/>
      <c r="BX40" s="624"/>
      <c r="BY40" s="624"/>
      <c r="BZ40" s="624"/>
      <c r="CA40" s="624"/>
      <c r="CB40" s="633"/>
      <c r="CD40" s="620" t="s">
        <v>347</v>
      </c>
      <c r="CE40" s="621"/>
      <c r="CF40" s="621"/>
      <c r="CG40" s="621"/>
      <c r="CH40" s="621"/>
      <c r="CI40" s="621"/>
      <c r="CJ40" s="621"/>
      <c r="CK40" s="621"/>
      <c r="CL40" s="621"/>
      <c r="CM40" s="621"/>
      <c r="CN40" s="621"/>
      <c r="CO40" s="621"/>
      <c r="CP40" s="621"/>
      <c r="CQ40" s="622"/>
      <c r="CR40" s="623">
        <v>133394</v>
      </c>
      <c r="CS40" s="624"/>
      <c r="CT40" s="624"/>
      <c r="CU40" s="624"/>
      <c r="CV40" s="624"/>
      <c r="CW40" s="624"/>
      <c r="CX40" s="624"/>
      <c r="CY40" s="625"/>
      <c r="CZ40" s="628">
        <v>1</v>
      </c>
      <c r="DA40" s="653"/>
      <c r="DB40" s="653"/>
      <c r="DC40" s="657"/>
      <c r="DD40" s="632">
        <v>131394</v>
      </c>
      <c r="DE40" s="624"/>
      <c r="DF40" s="624"/>
      <c r="DG40" s="624"/>
      <c r="DH40" s="624"/>
      <c r="DI40" s="624"/>
      <c r="DJ40" s="624"/>
      <c r="DK40" s="625"/>
      <c r="DL40" s="632">
        <v>101324</v>
      </c>
      <c r="DM40" s="624"/>
      <c r="DN40" s="624"/>
      <c r="DO40" s="624"/>
      <c r="DP40" s="624"/>
      <c r="DQ40" s="624"/>
      <c r="DR40" s="624"/>
      <c r="DS40" s="624"/>
      <c r="DT40" s="624"/>
      <c r="DU40" s="624"/>
      <c r="DV40" s="625"/>
      <c r="DW40" s="628">
        <v>1.3</v>
      </c>
      <c r="DX40" s="653"/>
      <c r="DY40" s="653"/>
      <c r="DZ40" s="653"/>
      <c r="EA40" s="653"/>
      <c r="EB40" s="653"/>
      <c r="EC40" s="654"/>
    </row>
    <row r="41" spans="2:133" ht="11.25" customHeight="1" x14ac:dyDescent="0.15">
      <c r="B41" s="644" t="s">
        <v>348</v>
      </c>
      <c r="C41" s="645"/>
      <c r="D41" s="645"/>
      <c r="E41" s="645"/>
      <c r="F41" s="645"/>
      <c r="G41" s="645"/>
      <c r="H41" s="645"/>
      <c r="I41" s="645"/>
      <c r="J41" s="645"/>
      <c r="K41" s="645"/>
      <c r="L41" s="645"/>
      <c r="M41" s="645"/>
      <c r="N41" s="645"/>
      <c r="O41" s="645"/>
      <c r="P41" s="645"/>
      <c r="Q41" s="646"/>
      <c r="R41" s="695">
        <v>14229006</v>
      </c>
      <c r="S41" s="696"/>
      <c r="T41" s="696"/>
      <c r="U41" s="696"/>
      <c r="V41" s="696"/>
      <c r="W41" s="696"/>
      <c r="X41" s="696"/>
      <c r="Y41" s="700"/>
      <c r="Z41" s="701">
        <v>100</v>
      </c>
      <c r="AA41" s="701"/>
      <c r="AB41" s="701"/>
      <c r="AC41" s="701"/>
      <c r="AD41" s="702">
        <v>7448357</v>
      </c>
      <c r="AE41" s="702"/>
      <c r="AF41" s="702"/>
      <c r="AG41" s="702"/>
      <c r="AH41" s="702"/>
      <c r="AI41" s="702"/>
      <c r="AJ41" s="702"/>
      <c r="AK41" s="702"/>
      <c r="AL41" s="703">
        <v>100</v>
      </c>
      <c r="AM41" s="683"/>
      <c r="AN41" s="683"/>
      <c r="AO41" s="704"/>
      <c r="AQ41" s="686" t="s">
        <v>349</v>
      </c>
      <c r="AR41" s="687"/>
      <c r="AS41" s="687"/>
      <c r="AT41" s="687"/>
      <c r="AU41" s="687"/>
      <c r="AV41" s="687"/>
      <c r="AW41" s="687"/>
      <c r="AX41" s="687"/>
      <c r="AY41" s="688"/>
      <c r="AZ41" s="623">
        <v>260924</v>
      </c>
      <c r="BA41" s="624"/>
      <c r="BB41" s="624"/>
      <c r="BC41" s="624"/>
      <c r="BD41" s="655"/>
      <c r="BE41" s="655"/>
      <c r="BF41" s="678"/>
      <c r="BG41" s="671"/>
      <c r="BH41" s="672"/>
      <c r="BI41" s="672"/>
      <c r="BJ41" s="672"/>
      <c r="BK41" s="672"/>
      <c r="BL41" s="223"/>
      <c r="BM41" s="621" t="s">
        <v>350</v>
      </c>
      <c r="BN41" s="621"/>
      <c r="BO41" s="621"/>
      <c r="BP41" s="621"/>
      <c r="BQ41" s="621"/>
      <c r="BR41" s="621"/>
      <c r="BS41" s="621"/>
      <c r="BT41" s="621"/>
      <c r="BU41" s="622"/>
      <c r="BV41" s="623" t="s">
        <v>351</v>
      </c>
      <c r="BW41" s="624"/>
      <c r="BX41" s="624"/>
      <c r="BY41" s="624"/>
      <c r="BZ41" s="624"/>
      <c r="CA41" s="624"/>
      <c r="CB41" s="633"/>
      <c r="CD41" s="620" t="s">
        <v>352</v>
      </c>
      <c r="CE41" s="621"/>
      <c r="CF41" s="621"/>
      <c r="CG41" s="621"/>
      <c r="CH41" s="621"/>
      <c r="CI41" s="621"/>
      <c r="CJ41" s="621"/>
      <c r="CK41" s="621"/>
      <c r="CL41" s="621"/>
      <c r="CM41" s="621"/>
      <c r="CN41" s="621"/>
      <c r="CO41" s="621"/>
      <c r="CP41" s="621"/>
      <c r="CQ41" s="622"/>
      <c r="CR41" s="623" t="s">
        <v>351</v>
      </c>
      <c r="CS41" s="655"/>
      <c r="CT41" s="655"/>
      <c r="CU41" s="655"/>
      <c r="CV41" s="655"/>
      <c r="CW41" s="655"/>
      <c r="CX41" s="655"/>
      <c r="CY41" s="656"/>
      <c r="CZ41" s="628" t="s">
        <v>351</v>
      </c>
      <c r="DA41" s="653"/>
      <c r="DB41" s="653"/>
      <c r="DC41" s="657"/>
      <c r="DD41" s="632" t="s">
        <v>137</v>
      </c>
      <c r="DE41" s="655"/>
      <c r="DF41" s="655"/>
      <c r="DG41" s="655"/>
      <c r="DH41" s="655"/>
      <c r="DI41" s="655"/>
      <c r="DJ41" s="655"/>
      <c r="DK41" s="656"/>
      <c r="DL41" s="706"/>
      <c r="DM41" s="707"/>
      <c r="DN41" s="707"/>
      <c r="DO41" s="707"/>
      <c r="DP41" s="707"/>
      <c r="DQ41" s="707"/>
      <c r="DR41" s="707"/>
      <c r="DS41" s="707"/>
      <c r="DT41" s="707"/>
      <c r="DU41" s="707"/>
      <c r="DV41" s="708"/>
      <c r="DW41" s="697"/>
      <c r="DX41" s="698"/>
      <c r="DY41" s="698"/>
      <c r="DZ41" s="698"/>
      <c r="EA41" s="698"/>
      <c r="EB41" s="698"/>
      <c r="EC41" s="699"/>
    </row>
    <row r="42" spans="2:133" ht="11.25" customHeight="1" x14ac:dyDescent="0.15">
      <c r="AQ42" s="692" t="s">
        <v>353</v>
      </c>
      <c r="AR42" s="693"/>
      <c r="AS42" s="693"/>
      <c r="AT42" s="693"/>
      <c r="AU42" s="693"/>
      <c r="AV42" s="693"/>
      <c r="AW42" s="693"/>
      <c r="AX42" s="693"/>
      <c r="AY42" s="694"/>
      <c r="AZ42" s="695">
        <v>928591</v>
      </c>
      <c r="BA42" s="696"/>
      <c r="BB42" s="696"/>
      <c r="BC42" s="696"/>
      <c r="BD42" s="682"/>
      <c r="BE42" s="682"/>
      <c r="BF42" s="684"/>
      <c r="BG42" s="673"/>
      <c r="BH42" s="674"/>
      <c r="BI42" s="674"/>
      <c r="BJ42" s="674"/>
      <c r="BK42" s="674"/>
      <c r="BL42" s="224"/>
      <c r="BM42" s="645" t="s">
        <v>354</v>
      </c>
      <c r="BN42" s="645"/>
      <c r="BO42" s="645"/>
      <c r="BP42" s="645"/>
      <c r="BQ42" s="645"/>
      <c r="BR42" s="645"/>
      <c r="BS42" s="645"/>
      <c r="BT42" s="645"/>
      <c r="BU42" s="646"/>
      <c r="BV42" s="695">
        <v>370</v>
      </c>
      <c r="BW42" s="696"/>
      <c r="BX42" s="696"/>
      <c r="BY42" s="696"/>
      <c r="BZ42" s="696"/>
      <c r="CA42" s="696"/>
      <c r="CB42" s="705"/>
      <c r="CD42" s="620" t="s">
        <v>355</v>
      </c>
      <c r="CE42" s="621"/>
      <c r="CF42" s="621"/>
      <c r="CG42" s="621"/>
      <c r="CH42" s="621"/>
      <c r="CI42" s="621"/>
      <c r="CJ42" s="621"/>
      <c r="CK42" s="621"/>
      <c r="CL42" s="621"/>
      <c r="CM42" s="621"/>
      <c r="CN42" s="621"/>
      <c r="CO42" s="621"/>
      <c r="CP42" s="621"/>
      <c r="CQ42" s="622"/>
      <c r="CR42" s="623">
        <v>1356833</v>
      </c>
      <c r="CS42" s="655"/>
      <c r="CT42" s="655"/>
      <c r="CU42" s="655"/>
      <c r="CV42" s="655"/>
      <c r="CW42" s="655"/>
      <c r="CX42" s="655"/>
      <c r="CY42" s="656"/>
      <c r="CZ42" s="628">
        <v>10.1</v>
      </c>
      <c r="DA42" s="653"/>
      <c r="DB42" s="653"/>
      <c r="DC42" s="657"/>
      <c r="DD42" s="632">
        <v>279607</v>
      </c>
      <c r="DE42" s="655"/>
      <c r="DF42" s="655"/>
      <c r="DG42" s="655"/>
      <c r="DH42" s="655"/>
      <c r="DI42" s="655"/>
      <c r="DJ42" s="655"/>
      <c r="DK42" s="656"/>
      <c r="DL42" s="706"/>
      <c r="DM42" s="707"/>
      <c r="DN42" s="707"/>
      <c r="DO42" s="707"/>
      <c r="DP42" s="707"/>
      <c r="DQ42" s="707"/>
      <c r="DR42" s="707"/>
      <c r="DS42" s="707"/>
      <c r="DT42" s="707"/>
      <c r="DU42" s="707"/>
      <c r="DV42" s="708"/>
      <c r="DW42" s="697"/>
      <c r="DX42" s="698"/>
      <c r="DY42" s="698"/>
      <c r="DZ42" s="698"/>
      <c r="EA42" s="698"/>
      <c r="EB42" s="698"/>
      <c r="EC42" s="699"/>
    </row>
    <row r="43" spans="2:133" ht="11.25" customHeight="1" x14ac:dyDescent="0.15">
      <c r="B43" s="214" t="s">
        <v>356</v>
      </c>
      <c r="CD43" s="620" t="s">
        <v>357</v>
      </c>
      <c r="CE43" s="621"/>
      <c r="CF43" s="621"/>
      <c r="CG43" s="621"/>
      <c r="CH43" s="621"/>
      <c r="CI43" s="621"/>
      <c r="CJ43" s="621"/>
      <c r="CK43" s="621"/>
      <c r="CL43" s="621"/>
      <c r="CM43" s="621"/>
      <c r="CN43" s="621"/>
      <c r="CO43" s="621"/>
      <c r="CP43" s="621"/>
      <c r="CQ43" s="622"/>
      <c r="CR43" s="623">
        <v>55997</v>
      </c>
      <c r="CS43" s="655"/>
      <c r="CT43" s="655"/>
      <c r="CU43" s="655"/>
      <c r="CV43" s="655"/>
      <c r="CW43" s="655"/>
      <c r="CX43" s="655"/>
      <c r="CY43" s="656"/>
      <c r="CZ43" s="628">
        <v>0.4</v>
      </c>
      <c r="DA43" s="653"/>
      <c r="DB43" s="653"/>
      <c r="DC43" s="657"/>
      <c r="DD43" s="632">
        <v>55997</v>
      </c>
      <c r="DE43" s="655"/>
      <c r="DF43" s="655"/>
      <c r="DG43" s="655"/>
      <c r="DH43" s="655"/>
      <c r="DI43" s="655"/>
      <c r="DJ43" s="655"/>
      <c r="DK43" s="656"/>
      <c r="DL43" s="706"/>
      <c r="DM43" s="707"/>
      <c r="DN43" s="707"/>
      <c r="DO43" s="707"/>
      <c r="DP43" s="707"/>
      <c r="DQ43" s="707"/>
      <c r="DR43" s="707"/>
      <c r="DS43" s="707"/>
      <c r="DT43" s="707"/>
      <c r="DU43" s="707"/>
      <c r="DV43" s="708"/>
      <c r="DW43" s="697"/>
      <c r="DX43" s="698"/>
      <c r="DY43" s="698"/>
      <c r="DZ43" s="698"/>
      <c r="EA43" s="698"/>
      <c r="EB43" s="698"/>
      <c r="EC43" s="699"/>
    </row>
    <row r="44" spans="2:133" ht="11.25" customHeight="1" x14ac:dyDescent="0.15">
      <c r="B44" s="709" t="s">
        <v>358</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59" t="s">
        <v>305</v>
      </c>
      <c r="CE44" s="660"/>
      <c r="CF44" s="620" t="s">
        <v>359</v>
      </c>
      <c r="CG44" s="621"/>
      <c r="CH44" s="621"/>
      <c r="CI44" s="621"/>
      <c r="CJ44" s="621"/>
      <c r="CK44" s="621"/>
      <c r="CL44" s="621"/>
      <c r="CM44" s="621"/>
      <c r="CN44" s="621"/>
      <c r="CO44" s="621"/>
      <c r="CP44" s="621"/>
      <c r="CQ44" s="622"/>
      <c r="CR44" s="623">
        <v>1355360</v>
      </c>
      <c r="CS44" s="624"/>
      <c r="CT44" s="624"/>
      <c r="CU44" s="624"/>
      <c r="CV44" s="624"/>
      <c r="CW44" s="624"/>
      <c r="CX44" s="624"/>
      <c r="CY44" s="625"/>
      <c r="CZ44" s="628">
        <v>10.1</v>
      </c>
      <c r="DA44" s="629"/>
      <c r="DB44" s="629"/>
      <c r="DC44" s="635"/>
      <c r="DD44" s="632">
        <v>278912</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x14ac:dyDescent="0.15">
      <c r="B45" s="709" t="s">
        <v>360</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1"/>
      <c r="CE45" s="662"/>
      <c r="CF45" s="620" t="s">
        <v>361</v>
      </c>
      <c r="CG45" s="621"/>
      <c r="CH45" s="621"/>
      <c r="CI45" s="621"/>
      <c r="CJ45" s="621"/>
      <c r="CK45" s="621"/>
      <c r="CL45" s="621"/>
      <c r="CM45" s="621"/>
      <c r="CN45" s="621"/>
      <c r="CO45" s="621"/>
      <c r="CP45" s="621"/>
      <c r="CQ45" s="622"/>
      <c r="CR45" s="623">
        <v>810722</v>
      </c>
      <c r="CS45" s="655"/>
      <c r="CT45" s="655"/>
      <c r="CU45" s="655"/>
      <c r="CV45" s="655"/>
      <c r="CW45" s="655"/>
      <c r="CX45" s="655"/>
      <c r="CY45" s="656"/>
      <c r="CZ45" s="628">
        <v>6</v>
      </c>
      <c r="DA45" s="653"/>
      <c r="DB45" s="653"/>
      <c r="DC45" s="657"/>
      <c r="DD45" s="632">
        <v>14459</v>
      </c>
      <c r="DE45" s="655"/>
      <c r="DF45" s="655"/>
      <c r="DG45" s="655"/>
      <c r="DH45" s="655"/>
      <c r="DI45" s="655"/>
      <c r="DJ45" s="655"/>
      <c r="DK45" s="656"/>
      <c r="DL45" s="706"/>
      <c r="DM45" s="707"/>
      <c r="DN45" s="707"/>
      <c r="DO45" s="707"/>
      <c r="DP45" s="707"/>
      <c r="DQ45" s="707"/>
      <c r="DR45" s="707"/>
      <c r="DS45" s="707"/>
      <c r="DT45" s="707"/>
      <c r="DU45" s="707"/>
      <c r="DV45" s="708"/>
      <c r="DW45" s="697"/>
      <c r="DX45" s="698"/>
      <c r="DY45" s="698"/>
      <c r="DZ45" s="698"/>
      <c r="EA45" s="698"/>
      <c r="EB45" s="698"/>
      <c r="EC45" s="699"/>
    </row>
    <row r="46" spans="2:133" ht="11.25" customHeight="1" x14ac:dyDescent="0.15">
      <c r="B46" s="225"/>
      <c r="CD46" s="661"/>
      <c r="CE46" s="662"/>
      <c r="CF46" s="620" t="s">
        <v>362</v>
      </c>
      <c r="CG46" s="621"/>
      <c r="CH46" s="621"/>
      <c r="CI46" s="621"/>
      <c r="CJ46" s="621"/>
      <c r="CK46" s="621"/>
      <c r="CL46" s="621"/>
      <c r="CM46" s="621"/>
      <c r="CN46" s="621"/>
      <c r="CO46" s="621"/>
      <c r="CP46" s="621"/>
      <c r="CQ46" s="622"/>
      <c r="CR46" s="623">
        <v>536688</v>
      </c>
      <c r="CS46" s="624"/>
      <c r="CT46" s="624"/>
      <c r="CU46" s="624"/>
      <c r="CV46" s="624"/>
      <c r="CW46" s="624"/>
      <c r="CX46" s="624"/>
      <c r="CY46" s="625"/>
      <c r="CZ46" s="628">
        <v>4</v>
      </c>
      <c r="DA46" s="629"/>
      <c r="DB46" s="629"/>
      <c r="DC46" s="635"/>
      <c r="DD46" s="632">
        <v>260303</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x14ac:dyDescent="0.15">
      <c r="B47" s="225"/>
      <c r="CD47" s="661"/>
      <c r="CE47" s="662"/>
      <c r="CF47" s="620" t="s">
        <v>363</v>
      </c>
      <c r="CG47" s="621"/>
      <c r="CH47" s="621"/>
      <c r="CI47" s="621"/>
      <c r="CJ47" s="621"/>
      <c r="CK47" s="621"/>
      <c r="CL47" s="621"/>
      <c r="CM47" s="621"/>
      <c r="CN47" s="621"/>
      <c r="CO47" s="621"/>
      <c r="CP47" s="621"/>
      <c r="CQ47" s="622"/>
      <c r="CR47" s="623">
        <v>1473</v>
      </c>
      <c r="CS47" s="655"/>
      <c r="CT47" s="655"/>
      <c r="CU47" s="655"/>
      <c r="CV47" s="655"/>
      <c r="CW47" s="655"/>
      <c r="CX47" s="655"/>
      <c r="CY47" s="656"/>
      <c r="CZ47" s="628">
        <v>0</v>
      </c>
      <c r="DA47" s="653"/>
      <c r="DB47" s="653"/>
      <c r="DC47" s="657"/>
      <c r="DD47" s="632">
        <v>695</v>
      </c>
      <c r="DE47" s="655"/>
      <c r="DF47" s="655"/>
      <c r="DG47" s="655"/>
      <c r="DH47" s="655"/>
      <c r="DI47" s="655"/>
      <c r="DJ47" s="655"/>
      <c r="DK47" s="656"/>
      <c r="DL47" s="706"/>
      <c r="DM47" s="707"/>
      <c r="DN47" s="707"/>
      <c r="DO47" s="707"/>
      <c r="DP47" s="707"/>
      <c r="DQ47" s="707"/>
      <c r="DR47" s="707"/>
      <c r="DS47" s="707"/>
      <c r="DT47" s="707"/>
      <c r="DU47" s="707"/>
      <c r="DV47" s="708"/>
      <c r="DW47" s="697"/>
      <c r="DX47" s="698"/>
      <c r="DY47" s="698"/>
      <c r="DZ47" s="698"/>
      <c r="EA47" s="698"/>
      <c r="EB47" s="698"/>
      <c r="EC47" s="699"/>
    </row>
    <row r="48" spans="2:133" x14ac:dyDescent="0.15">
      <c r="B48" s="225"/>
      <c r="CD48" s="663"/>
      <c r="CE48" s="664"/>
      <c r="CF48" s="620" t="s">
        <v>364</v>
      </c>
      <c r="CG48" s="621"/>
      <c r="CH48" s="621"/>
      <c r="CI48" s="621"/>
      <c r="CJ48" s="621"/>
      <c r="CK48" s="621"/>
      <c r="CL48" s="621"/>
      <c r="CM48" s="621"/>
      <c r="CN48" s="621"/>
      <c r="CO48" s="621"/>
      <c r="CP48" s="621"/>
      <c r="CQ48" s="622"/>
      <c r="CR48" s="623" t="s">
        <v>351</v>
      </c>
      <c r="CS48" s="624"/>
      <c r="CT48" s="624"/>
      <c r="CU48" s="624"/>
      <c r="CV48" s="624"/>
      <c r="CW48" s="624"/>
      <c r="CX48" s="624"/>
      <c r="CY48" s="625"/>
      <c r="CZ48" s="628" t="s">
        <v>351</v>
      </c>
      <c r="DA48" s="629"/>
      <c r="DB48" s="629"/>
      <c r="DC48" s="635"/>
      <c r="DD48" s="632" t="s">
        <v>137</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x14ac:dyDescent="0.15">
      <c r="B49" s="225"/>
      <c r="CD49" s="644" t="s">
        <v>365</v>
      </c>
      <c r="CE49" s="645"/>
      <c r="CF49" s="645"/>
      <c r="CG49" s="645"/>
      <c r="CH49" s="645"/>
      <c r="CI49" s="645"/>
      <c r="CJ49" s="645"/>
      <c r="CK49" s="645"/>
      <c r="CL49" s="645"/>
      <c r="CM49" s="645"/>
      <c r="CN49" s="645"/>
      <c r="CO49" s="645"/>
      <c r="CP49" s="645"/>
      <c r="CQ49" s="646"/>
      <c r="CR49" s="695">
        <v>13407442</v>
      </c>
      <c r="CS49" s="682"/>
      <c r="CT49" s="682"/>
      <c r="CU49" s="682"/>
      <c r="CV49" s="682"/>
      <c r="CW49" s="682"/>
      <c r="CX49" s="682"/>
      <c r="CY49" s="711"/>
      <c r="CZ49" s="703">
        <v>100</v>
      </c>
      <c r="DA49" s="712"/>
      <c r="DB49" s="712"/>
      <c r="DC49" s="713"/>
      <c r="DD49" s="714">
        <v>9193746</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QpT62W4RthnLzw2NCChOAPIU4F4iQyU6ZotlusWX2UMjKgs1w7MK6yrjpdzPc4r95Uv9YxTMSNdsxQMQ9OzZMA==" saltValue="4SQlp4DZItMG31/gGsVRSA=="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EA135"/>
  <sheetViews>
    <sheetView zoomScale="75" zoomScaleNormal="75"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721" t="s">
        <v>366</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367</v>
      </c>
      <c r="DK2" s="723"/>
      <c r="DL2" s="723"/>
      <c r="DM2" s="723"/>
      <c r="DN2" s="723"/>
      <c r="DO2" s="724"/>
      <c r="DP2" s="228"/>
      <c r="DQ2" s="722" t="s">
        <v>368</v>
      </c>
      <c r="DR2" s="723"/>
      <c r="DS2" s="723"/>
      <c r="DT2" s="723"/>
      <c r="DU2" s="723"/>
      <c r="DV2" s="723"/>
      <c r="DW2" s="723"/>
      <c r="DX2" s="723"/>
      <c r="DY2" s="723"/>
      <c r="DZ2" s="724"/>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725" t="s">
        <v>369</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370</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15">
      <c r="A5" s="727" t="s">
        <v>371</v>
      </c>
      <c r="B5" s="728"/>
      <c r="C5" s="728"/>
      <c r="D5" s="728"/>
      <c r="E5" s="728"/>
      <c r="F5" s="728"/>
      <c r="G5" s="728"/>
      <c r="H5" s="728"/>
      <c r="I5" s="728"/>
      <c r="J5" s="728"/>
      <c r="K5" s="728"/>
      <c r="L5" s="728"/>
      <c r="M5" s="728"/>
      <c r="N5" s="728"/>
      <c r="O5" s="728"/>
      <c r="P5" s="729"/>
      <c r="Q5" s="733" t="s">
        <v>372</v>
      </c>
      <c r="R5" s="734"/>
      <c r="S5" s="734"/>
      <c r="T5" s="734"/>
      <c r="U5" s="735"/>
      <c r="V5" s="733" t="s">
        <v>373</v>
      </c>
      <c r="W5" s="734"/>
      <c r="X5" s="734"/>
      <c r="Y5" s="734"/>
      <c r="Z5" s="735"/>
      <c r="AA5" s="733" t="s">
        <v>374</v>
      </c>
      <c r="AB5" s="734"/>
      <c r="AC5" s="734"/>
      <c r="AD5" s="734"/>
      <c r="AE5" s="734"/>
      <c r="AF5" s="739" t="s">
        <v>375</v>
      </c>
      <c r="AG5" s="734"/>
      <c r="AH5" s="734"/>
      <c r="AI5" s="734"/>
      <c r="AJ5" s="740"/>
      <c r="AK5" s="734" t="s">
        <v>376</v>
      </c>
      <c r="AL5" s="734"/>
      <c r="AM5" s="734"/>
      <c r="AN5" s="734"/>
      <c r="AO5" s="735"/>
      <c r="AP5" s="733" t="s">
        <v>377</v>
      </c>
      <c r="AQ5" s="734"/>
      <c r="AR5" s="734"/>
      <c r="AS5" s="734"/>
      <c r="AT5" s="735"/>
      <c r="AU5" s="733" t="s">
        <v>378</v>
      </c>
      <c r="AV5" s="734"/>
      <c r="AW5" s="734"/>
      <c r="AX5" s="734"/>
      <c r="AY5" s="740"/>
      <c r="AZ5" s="232"/>
      <c r="BA5" s="232"/>
      <c r="BB5" s="232"/>
      <c r="BC5" s="232"/>
      <c r="BD5" s="232"/>
      <c r="BE5" s="233"/>
      <c r="BF5" s="233"/>
      <c r="BG5" s="233"/>
      <c r="BH5" s="233"/>
      <c r="BI5" s="233"/>
      <c r="BJ5" s="233"/>
      <c r="BK5" s="233"/>
      <c r="BL5" s="233"/>
      <c r="BM5" s="233"/>
      <c r="BN5" s="233"/>
      <c r="BO5" s="233"/>
      <c r="BP5" s="233"/>
      <c r="BQ5" s="727" t="s">
        <v>379</v>
      </c>
      <c r="BR5" s="728"/>
      <c r="BS5" s="728"/>
      <c r="BT5" s="728"/>
      <c r="BU5" s="728"/>
      <c r="BV5" s="728"/>
      <c r="BW5" s="728"/>
      <c r="BX5" s="728"/>
      <c r="BY5" s="728"/>
      <c r="BZ5" s="728"/>
      <c r="CA5" s="728"/>
      <c r="CB5" s="728"/>
      <c r="CC5" s="728"/>
      <c r="CD5" s="728"/>
      <c r="CE5" s="728"/>
      <c r="CF5" s="728"/>
      <c r="CG5" s="729"/>
      <c r="CH5" s="733" t="s">
        <v>380</v>
      </c>
      <c r="CI5" s="734"/>
      <c r="CJ5" s="734"/>
      <c r="CK5" s="734"/>
      <c r="CL5" s="735"/>
      <c r="CM5" s="733" t="s">
        <v>381</v>
      </c>
      <c r="CN5" s="734"/>
      <c r="CO5" s="734"/>
      <c r="CP5" s="734"/>
      <c r="CQ5" s="735"/>
      <c r="CR5" s="733" t="s">
        <v>382</v>
      </c>
      <c r="CS5" s="734"/>
      <c r="CT5" s="734"/>
      <c r="CU5" s="734"/>
      <c r="CV5" s="735"/>
      <c r="CW5" s="733" t="s">
        <v>383</v>
      </c>
      <c r="CX5" s="734"/>
      <c r="CY5" s="734"/>
      <c r="CZ5" s="734"/>
      <c r="DA5" s="735"/>
      <c r="DB5" s="733" t="s">
        <v>384</v>
      </c>
      <c r="DC5" s="734"/>
      <c r="DD5" s="734"/>
      <c r="DE5" s="734"/>
      <c r="DF5" s="735"/>
      <c r="DG5" s="763" t="s">
        <v>385</v>
      </c>
      <c r="DH5" s="764"/>
      <c r="DI5" s="764"/>
      <c r="DJ5" s="764"/>
      <c r="DK5" s="765"/>
      <c r="DL5" s="763" t="s">
        <v>386</v>
      </c>
      <c r="DM5" s="764"/>
      <c r="DN5" s="764"/>
      <c r="DO5" s="764"/>
      <c r="DP5" s="765"/>
      <c r="DQ5" s="733" t="s">
        <v>387</v>
      </c>
      <c r="DR5" s="734"/>
      <c r="DS5" s="734"/>
      <c r="DT5" s="734"/>
      <c r="DU5" s="735"/>
      <c r="DV5" s="733" t="s">
        <v>378</v>
      </c>
      <c r="DW5" s="734"/>
      <c r="DX5" s="734"/>
      <c r="DY5" s="734"/>
      <c r="DZ5" s="740"/>
      <c r="EA5" s="234"/>
    </row>
    <row r="6" spans="1:131" s="235" customFormat="1" ht="26.25" customHeight="1" thickBot="1" x14ac:dyDescent="0.2">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15">
      <c r="A7" s="236">
        <v>1</v>
      </c>
      <c r="B7" s="749" t="s">
        <v>388</v>
      </c>
      <c r="C7" s="750"/>
      <c r="D7" s="750"/>
      <c r="E7" s="750"/>
      <c r="F7" s="750"/>
      <c r="G7" s="750"/>
      <c r="H7" s="750"/>
      <c r="I7" s="750"/>
      <c r="J7" s="750"/>
      <c r="K7" s="750"/>
      <c r="L7" s="750"/>
      <c r="M7" s="750"/>
      <c r="N7" s="750"/>
      <c r="O7" s="750"/>
      <c r="P7" s="751"/>
      <c r="Q7" s="752">
        <v>14277</v>
      </c>
      <c r="R7" s="753"/>
      <c r="S7" s="753"/>
      <c r="T7" s="753"/>
      <c r="U7" s="753"/>
      <c r="V7" s="753">
        <v>13457</v>
      </c>
      <c r="W7" s="753"/>
      <c r="X7" s="753"/>
      <c r="Y7" s="753"/>
      <c r="Z7" s="753"/>
      <c r="AA7" s="753">
        <v>821</v>
      </c>
      <c r="AB7" s="753"/>
      <c r="AC7" s="753"/>
      <c r="AD7" s="753"/>
      <c r="AE7" s="754"/>
      <c r="AF7" s="755">
        <v>756</v>
      </c>
      <c r="AG7" s="756"/>
      <c r="AH7" s="756"/>
      <c r="AI7" s="756"/>
      <c r="AJ7" s="757"/>
      <c r="AK7" s="758">
        <v>188</v>
      </c>
      <c r="AL7" s="759"/>
      <c r="AM7" s="759"/>
      <c r="AN7" s="759"/>
      <c r="AO7" s="759"/>
      <c r="AP7" s="759">
        <v>12776</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c r="BT7" s="747"/>
      <c r="BU7" s="747"/>
      <c r="BV7" s="747"/>
      <c r="BW7" s="747"/>
      <c r="BX7" s="747"/>
      <c r="BY7" s="747"/>
      <c r="BZ7" s="747"/>
      <c r="CA7" s="747"/>
      <c r="CB7" s="747"/>
      <c r="CC7" s="747"/>
      <c r="CD7" s="747"/>
      <c r="CE7" s="747"/>
      <c r="CF7" s="747"/>
      <c r="CG7" s="762"/>
      <c r="CH7" s="743"/>
      <c r="CI7" s="744"/>
      <c r="CJ7" s="744"/>
      <c r="CK7" s="744"/>
      <c r="CL7" s="745"/>
      <c r="CM7" s="743"/>
      <c r="CN7" s="744"/>
      <c r="CO7" s="744"/>
      <c r="CP7" s="744"/>
      <c r="CQ7" s="745"/>
      <c r="CR7" s="743"/>
      <c r="CS7" s="744"/>
      <c r="CT7" s="744"/>
      <c r="CU7" s="744"/>
      <c r="CV7" s="745"/>
      <c r="CW7" s="743"/>
      <c r="CX7" s="744"/>
      <c r="CY7" s="744"/>
      <c r="CZ7" s="744"/>
      <c r="DA7" s="745"/>
      <c r="DB7" s="743"/>
      <c r="DC7" s="744"/>
      <c r="DD7" s="744"/>
      <c r="DE7" s="744"/>
      <c r="DF7" s="745"/>
      <c r="DG7" s="743"/>
      <c r="DH7" s="744"/>
      <c r="DI7" s="744"/>
      <c r="DJ7" s="744"/>
      <c r="DK7" s="745"/>
      <c r="DL7" s="743"/>
      <c r="DM7" s="744"/>
      <c r="DN7" s="744"/>
      <c r="DO7" s="744"/>
      <c r="DP7" s="745"/>
      <c r="DQ7" s="743"/>
      <c r="DR7" s="744"/>
      <c r="DS7" s="744"/>
      <c r="DT7" s="744"/>
      <c r="DU7" s="745"/>
      <c r="DV7" s="746"/>
      <c r="DW7" s="747"/>
      <c r="DX7" s="747"/>
      <c r="DY7" s="747"/>
      <c r="DZ7" s="748"/>
      <c r="EA7" s="234"/>
    </row>
    <row r="8" spans="1:131" s="235" customFormat="1" ht="26.25" customHeight="1" x14ac:dyDescent="0.15">
      <c r="A8" s="238">
        <v>2</v>
      </c>
      <c r="B8" s="780" t="s">
        <v>389</v>
      </c>
      <c r="C8" s="781"/>
      <c r="D8" s="781"/>
      <c r="E8" s="781"/>
      <c r="F8" s="781"/>
      <c r="G8" s="781"/>
      <c r="H8" s="781"/>
      <c r="I8" s="781"/>
      <c r="J8" s="781"/>
      <c r="K8" s="781"/>
      <c r="L8" s="781"/>
      <c r="M8" s="781"/>
      <c r="N8" s="781"/>
      <c r="O8" s="781"/>
      <c r="P8" s="782"/>
      <c r="Q8" s="783">
        <v>29</v>
      </c>
      <c r="R8" s="784"/>
      <c r="S8" s="784"/>
      <c r="T8" s="784"/>
      <c r="U8" s="784"/>
      <c r="V8" s="784">
        <v>28</v>
      </c>
      <c r="W8" s="784"/>
      <c r="X8" s="784"/>
      <c r="Y8" s="784"/>
      <c r="Z8" s="784"/>
      <c r="AA8" s="784">
        <v>1</v>
      </c>
      <c r="AB8" s="784"/>
      <c r="AC8" s="784"/>
      <c r="AD8" s="784"/>
      <c r="AE8" s="785"/>
      <c r="AF8" s="786">
        <v>1</v>
      </c>
      <c r="AG8" s="787"/>
      <c r="AH8" s="787"/>
      <c r="AI8" s="787"/>
      <c r="AJ8" s="788"/>
      <c r="AK8" s="769">
        <v>8</v>
      </c>
      <c r="AL8" s="770"/>
      <c r="AM8" s="770"/>
      <c r="AN8" s="770"/>
      <c r="AO8" s="770"/>
      <c r="AP8" s="770">
        <v>58</v>
      </c>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c r="BT8" s="774"/>
      <c r="BU8" s="774"/>
      <c r="BV8" s="774"/>
      <c r="BW8" s="774"/>
      <c r="BX8" s="774"/>
      <c r="BY8" s="774"/>
      <c r="BZ8" s="774"/>
      <c r="CA8" s="774"/>
      <c r="CB8" s="774"/>
      <c r="CC8" s="774"/>
      <c r="CD8" s="774"/>
      <c r="CE8" s="774"/>
      <c r="CF8" s="774"/>
      <c r="CG8" s="775"/>
      <c r="CH8" s="776"/>
      <c r="CI8" s="777"/>
      <c r="CJ8" s="777"/>
      <c r="CK8" s="777"/>
      <c r="CL8" s="778"/>
      <c r="CM8" s="776"/>
      <c r="CN8" s="777"/>
      <c r="CO8" s="777"/>
      <c r="CP8" s="777"/>
      <c r="CQ8" s="778"/>
      <c r="CR8" s="776"/>
      <c r="CS8" s="777"/>
      <c r="CT8" s="777"/>
      <c r="CU8" s="777"/>
      <c r="CV8" s="778"/>
      <c r="CW8" s="776"/>
      <c r="CX8" s="777"/>
      <c r="CY8" s="777"/>
      <c r="CZ8" s="777"/>
      <c r="DA8" s="778"/>
      <c r="DB8" s="776"/>
      <c r="DC8" s="777"/>
      <c r="DD8" s="777"/>
      <c r="DE8" s="777"/>
      <c r="DF8" s="778"/>
      <c r="DG8" s="776"/>
      <c r="DH8" s="777"/>
      <c r="DI8" s="777"/>
      <c r="DJ8" s="777"/>
      <c r="DK8" s="778"/>
      <c r="DL8" s="776"/>
      <c r="DM8" s="777"/>
      <c r="DN8" s="777"/>
      <c r="DO8" s="777"/>
      <c r="DP8" s="778"/>
      <c r="DQ8" s="776"/>
      <c r="DR8" s="777"/>
      <c r="DS8" s="777"/>
      <c r="DT8" s="777"/>
      <c r="DU8" s="778"/>
      <c r="DV8" s="773"/>
      <c r="DW8" s="774"/>
      <c r="DX8" s="774"/>
      <c r="DY8" s="774"/>
      <c r="DZ8" s="779"/>
      <c r="EA8" s="234"/>
    </row>
    <row r="9" spans="1:131" s="235" customFormat="1" ht="26.25" customHeight="1" x14ac:dyDescent="0.15">
      <c r="A9" s="238">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69"/>
      <c r="AL9" s="770"/>
      <c r="AM9" s="770"/>
      <c r="AN9" s="770"/>
      <c r="AO9" s="770"/>
      <c r="AP9" s="770"/>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c r="BT9" s="774"/>
      <c r="BU9" s="774"/>
      <c r="BV9" s="774"/>
      <c r="BW9" s="774"/>
      <c r="BX9" s="774"/>
      <c r="BY9" s="774"/>
      <c r="BZ9" s="774"/>
      <c r="CA9" s="774"/>
      <c r="CB9" s="774"/>
      <c r="CC9" s="774"/>
      <c r="CD9" s="774"/>
      <c r="CE9" s="774"/>
      <c r="CF9" s="774"/>
      <c r="CG9" s="775"/>
      <c r="CH9" s="776"/>
      <c r="CI9" s="777"/>
      <c r="CJ9" s="777"/>
      <c r="CK9" s="777"/>
      <c r="CL9" s="778"/>
      <c r="CM9" s="776"/>
      <c r="CN9" s="777"/>
      <c r="CO9" s="777"/>
      <c r="CP9" s="777"/>
      <c r="CQ9" s="778"/>
      <c r="CR9" s="776"/>
      <c r="CS9" s="777"/>
      <c r="CT9" s="777"/>
      <c r="CU9" s="777"/>
      <c r="CV9" s="778"/>
      <c r="CW9" s="776"/>
      <c r="CX9" s="777"/>
      <c r="CY9" s="777"/>
      <c r="CZ9" s="777"/>
      <c r="DA9" s="778"/>
      <c r="DB9" s="776"/>
      <c r="DC9" s="777"/>
      <c r="DD9" s="777"/>
      <c r="DE9" s="777"/>
      <c r="DF9" s="778"/>
      <c r="DG9" s="776"/>
      <c r="DH9" s="777"/>
      <c r="DI9" s="777"/>
      <c r="DJ9" s="777"/>
      <c r="DK9" s="778"/>
      <c r="DL9" s="776"/>
      <c r="DM9" s="777"/>
      <c r="DN9" s="777"/>
      <c r="DO9" s="777"/>
      <c r="DP9" s="778"/>
      <c r="DQ9" s="776"/>
      <c r="DR9" s="777"/>
      <c r="DS9" s="777"/>
      <c r="DT9" s="777"/>
      <c r="DU9" s="778"/>
      <c r="DV9" s="773"/>
      <c r="DW9" s="774"/>
      <c r="DX9" s="774"/>
      <c r="DY9" s="774"/>
      <c r="DZ9" s="779"/>
      <c r="EA9" s="234"/>
    </row>
    <row r="10" spans="1:131" s="235" customFormat="1" ht="26.25" customHeight="1" x14ac:dyDescent="0.15">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c r="BT10" s="774"/>
      <c r="BU10" s="774"/>
      <c r="BV10" s="774"/>
      <c r="BW10" s="774"/>
      <c r="BX10" s="774"/>
      <c r="BY10" s="774"/>
      <c r="BZ10" s="774"/>
      <c r="CA10" s="774"/>
      <c r="CB10" s="774"/>
      <c r="CC10" s="774"/>
      <c r="CD10" s="774"/>
      <c r="CE10" s="774"/>
      <c r="CF10" s="774"/>
      <c r="CG10" s="775"/>
      <c r="CH10" s="776"/>
      <c r="CI10" s="777"/>
      <c r="CJ10" s="777"/>
      <c r="CK10" s="777"/>
      <c r="CL10" s="778"/>
      <c r="CM10" s="776"/>
      <c r="CN10" s="777"/>
      <c r="CO10" s="777"/>
      <c r="CP10" s="777"/>
      <c r="CQ10" s="778"/>
      <c r="CR10" s="776"/>
      <c r="CS10" s="777"/>
      <c r="CT10" s="777"/>
      <c r="CU10" s="777"/>
      <c r="CV10" s="778"/>
      <c r="CW10" s="776"/>
      <c r="CX10" s="777"/>
      <c r="CY10" s="777"/>
      <c r="CZ10" s="777"/>
      <c r="DA10" s="778"/>
      <c r="DB10" s="776"/>
      <c r="DC10" s="777"/>
      <c r="DD10" s="777"/>
      <c r="DE10" s="777"/>
      <c r="DF10" s="778"/>
      <c r="DG10" s="776"/>
      <c r="DH10" s="777"/>
      <c r="DI10" s="777"/>
      <c r="DJ10" s="777"/>
      <c r="DK10" s="778"/>
      <c r="DL10" s="776"/>
      <c r="DM10" s="777"/>
      <c r="DN10" s="777"/>
      <c r="DO10" s="777"/>
      <c r="DP10" s="778"/>
      <c r="DQ10" s="776"/>
      <c r="DR10" s="777"/>
      <c r="DS10" s="777"/>
      <c r="DT10" s="777"/>
      <c r="DU10" s="778"/>
      <c r="DV10" s="773"/>
      <c r="DW10" s="774"/>
      <c r="DX10" s="774"/>
      <c r="DY10" s="774"/>
      <c r="DZ10" s="779"/>
      <c r="EA10" s="234"/>
    </row>
    <row r="11" spans="1:131" s="235" customFormat="1" ht="26.25" customHeight="1" x14ac:dyDescent="0.15">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x14ac:dyDescent="0.15">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x14ac:dyDescent="0.15">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x14ac:dyDescent="0.15">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x14ac:dyDescent="0.15">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x14ac:dyDescent="0.15">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x14ac:dyDescent="0.15">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15">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15">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15">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15">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390</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
      <c r="A23" s="240" t="s">
        <v>391</v>
      </c>
      <c r="B23" s="789" t="s">
        <v>392</v>
      </c>
      <c r="C23" s="790"/>
      <c r="D23" s="790"/>
      <c r="E23" s="790"/>
      <c r="F23" s="790"/>
      <c r="G23" s="790"/>
      <c r="H23" s="790"/>
      <c r="I23" s="790"/>
      <c r="J23" s="790"/>
      <c r="K23" s="790"/>
      <c r="L23" s="790"/>
      <c r="M23" s="790"/>
      <c r="N23" s="790"/>
      <c r="O23" s="790"/>
      <c r="P23" s="791"/>
      <c r="Q23" s="792">
        <v>14229</v>
      </c>
      <c r="R23" s="793"/>
      <c r="S23" s="793"/>
      <c r="T23" s="793"/>
      <c r="U23" s="793"/>
      <c r="V23" s="793">
        <v>13407</v>
      </c>
      <c r="W23" s="793"/>
      <c r="X23" s="793"/>
      <c r="Y23" s="793"/>
      <c r="Z23" s="793"/>
      <c r="AA23" s="793">
        <v>822</v>
      </c>
      <c r="AB23" s="793"/>
      <c r="AC23" s="793"/>
      <c r="AD23" s="793"/>
      <c r="AE23" s="794"/>
      <c r="AF23" s="795">
        <v>757</v>
      </c>
      <c r="AG23" s="793"/>
      <c r="AH23" s="793"/>
      <c r="AI23" s="793"/>
      <c r="AJ23" s="796"/>
      <c r="AK23" s="797"/>
      <c r="AL23" s="798"/>
      <c r="AM23" s="798"/>
      <c r="AN23" s="798"/>
      <c r="AO23" s="798"/>
      <c r="AP23" s="793">
        <v>12834</v>
      </c>
      <c r="AQ23" s="793"/>
      <c r="AR23" s="793"/>
      <c r="AS23" s="793"/>
      <c r="AT23" s="793"/>
      <c r="AU23" s="809"/>
      <c r="AV23" s="809"/>
      <c r="AW23" s="809"/>
      <c r="AX23" s="809"/>
      <c r="AY23" s="810"/>
      <c r="AZ23" s="811" t="s">
        <v>137</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15">
      <c r="A24" s="808" t="s">
        <v>393</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
      <c r="A25" s="725" t="s">
        <v>394</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15">
      <c r="A26" s="727" t="s">
        <v>371</v>
      </c>
      <c r="B26" s="728"/>
      <c r="C26" s="728"/>
      <c r="D26" s="728"/>
      <c r="E26" s="728"/>
      <c r="F26" s="728"/>
      <c r="G26" s="728"/>
      <c r="H26" s="728"/>
      <c r="I26" s="728"/>
      <c r="J26" s="728"/>
      <c r="K26" s="728"/>
      <c r="L26" s="728"/>
      <c r="M26" s="728"/>
      <c r="N26" s="728"/>
      <c r="O26" s="728"/>
      <c r="P26" s="729"/>
      <c r="Q26" s="733" t="s">
        <v>395</v>
      </c>
      <c r="R26" s="734"/>
      <c r="S26" s="734"/>
      <c r="T26" s="734"/>
      <c r="U26" s="735"/>
      <c r="V26" s="733" t="s">
        <v>396</v>
      </c>
      <c r="W26" s="734"/>
      <c r="X26" s="734"/>
      <c r="Y26" s="734"/>
      <c r="Z26" s="735"/>
      <c r="AA26" s="733" t="s">
        <v>397</v>
      </c>
      <c r="AB26" s="734"/>
      <c r="AC26" s="734"/>
      <c r="AD26" s="734"/>
      <c r="AE26" s="734"/>
      <c r="AF26" s="814" t="s">
        <v>398</v>
      </c>
      <c r="AG26" s="815"/>
      <c r="AH26" s="815"/>
      <c r="AI26" s="815"/>
      <c r="AJ26" s="816"/>
      <c r="AK26" s="734" t="s">
        <v>399</v>
      </c>
      <c r="AL26" s="734"/>
      <c r="AM26" s="734"/>
      <c r="AN26" s="734"/>
      <c r="AO26" s="735"/>
      <c r="AP26" s="733" t="s">
        <v>400</v>
      </c>
      <c r="AQ26" s="734"/>
      <c r="AR26" s="734"/>
      <c r="AS26" s="734"/>
      <c r="AT26" s="735"/>
      <c r="AU26" s="733" t="s">
        <v>401</v>
      </c>
      <c r="AV26" s="734"/>
      <c r="AW26" s="734"/>
      <c r="AX26" s="734"/>
      <c r="AY26" s="735"/>
      <c r="AZ26" s="733" t="s">
        <v>402</v>
      </c>
      <c r="BA26" s="734"/>
      <c r="BB26" s="734"/>
      <c r="BC26" s="734"/>
      <c r="BD26" s="735"/>
      <c r="BE26" s="733" t="s">
        <v>378</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15">
      <c r="A28" s="242">
        <v>1</v>
      </c>
      <c r="B28" s="749" t="s">
        <v>403</v>
      </c>
      <c r="C28" s="750"/>
      <c r="D28" s="750"/>
      <c r="E28" s="750"/>
      <c r="F28" s="750"/>
      <c r="G28" s="750"/>
      <c r="H28" s="750"/>
      <c r="I28" s="750"/>
      <c r="J28" s="750"/>
      <c r="K28" s="750"/>
      <c r="L28" s="750"/>
      <c r="M28" s="750"/>
      <c r="N28" s="750"/>
      <c r="O28" s="750"/>
      <c r="P28" s="751"/>
      <c r="Q28" s="822">
        <v>2906</v>
      </c>
      <c r="R28" s="823"/>
      <c r="S28" s="823"/>
      <c r="T28" s="823"/>
      <c r="U28" s="823"/>
      <c r="V28" s="823">
        <v>2876</v>
      </c>
      <c r="W28" s="823"/>
      <c r="X28" s="823"/>
      <c r="Y28" s="823"/>
      <c r="Z28" s="823"/>
      <c r="AA28" s="823">
        <v>30</v>
      </c>
      <c r="AB28" s="823"/>
      <c r="AC28" s="823"/>
      <c r="AD28" s="823"/>
      <c r="AE28" s="824"/>
      <c r="AF28" s="825">
        <v>30</v>
      </c>
      <c r="AG28" s="823"/>
      <c r="AH28" s="823"/>
      <c r="AI28" s="823"/>
      <c r="AJ28" s="826"/>
      <c r="AK28" s="827">
        <v>261</v>
      </c>
      <c r="AL28" s="828"/>
      <c r="AM28" s="828"/>
      <c r="AN28" s="828"/>
      <c r="AO28" s="828"/>
      <c r="AP28" s="828" t="s">
        <v>573</v>
      </c>
      <c r="AQ28" s="828"/>
      <c r="AR28" s="828"/>
      <c r="AS28" s="828"/>
      <c r="AT28" s="828"/>
      <c r="AU28" s="828" t="s">
        <v>573</v>
      </c>
      <c r="AV28" s="828"/>
      <c r="AW28" s="828"/>
      <c r="AX28" s="828"/>
      <c r="AY28" s="828"/>
      <c r="AZ28" s="829" t="s">
        <v>573</v>
      </c>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15">
      <c r="A29" s="242">
        <v>2</v>
      </c>
      <c r="B29" s="780" t="s">
        <v>404</v>
      </c>
      <c r="C29" s="781"/>
      <c r="D29" s="781"/>
      <c r="E29" s="781"/>
      <c r="F29" s="781"/>
      <c r="G29" s="781"/>
      <c r="H29" s="781"/>
      <c r="I29" s="781"/>
      <c r="J29" s="781"/>
      <c r="K29" s="781"/>
      <c r="L29" s="781"/>
      <c r="M29" s="781"/>
      <c r="N29" s="781"/>
      <c r="O29" s="781"/>
      <c r="P29" s="782"/>
      <c r="Q29" s="783">
        <v>2828</v>
      </c>
      <c r="R29" s="784"/>
      <c r="S29" s="784"/>
      <c r="T29" s="784"/>
      <c r="U29" s="784"/>
      <c r="V29" s="784">
        <v>2700</v>
      </c>
      <c r="W29" s="784"/>
      <c r="X29" s="784"/>
      <c r="Y29" s="784"/>
      <c r="Z29" s="784"/>
      <c r="AA29" s="784">
        <v>128</v>
      </c>
      <c r="AB29" s="784"/>
      <c r="AC29" s="784"/>
      <c r="AD29" s="784"/>
      <c r="AE29" s="785"/>
      <c r="AF29" s="786">
        <v>128</v>
      </c>
      <c r="AG29" s="787"/>
      <c r="AH29" s="787"/>
      <c r="AI29" s="787"/>
      <c r="AJ29" s="788"/>
      <c r="AK29" s="834">
        <v>419</v>
      </c>
      <c r="AL29" s="830"/>
      <c r="AM29" s="830"/>
      <c r="AN29" s="830"/>
      <c r="AO29" s="830"/>
      <c r="AP29" s="830" t="s">
        <v>573</v>
      </c>
      <c r="AQ29" s="830"/>
      <c r="AR29" s="830"/>
      <c r="AS29" s="830"/>
      <c r="AT29" s="830"/>
      <c r="AU29" s="830" t="s">
        <v>573</v>
      </c>
      <c r="AV29" s="830"/>
      <c r="AW29" s="830"/>
      <c r="AX29" s="830"/>
      <c r="AY29" s="830"/>
      <c r="AZ29" s="831" t="s">
        <v>573</v>
      </c>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15">
      <c r="A30" s="242">
        <v>3</v>
      </c>
      <c r="B30" s="780" t="s">
        <v>405</v>
      </c>
      <c r="C30" s="781"/>
      <c r="D30" s="781"/>
      <c r="E30" s="781"/>
      <c r="F30" s="781"/>
      <c r="G30" s="781"/>
      <c r="H30" s="781"/>
      <c r="I30" s="781"/>
      <c r="J30" s="781"/>
      <c r="K30" s="781"/>
      <c r="L30" s="781"/>
      <c r="M30" s="781"/>
      <c r="N30" s="781"/>
      <c r="O30" s="781"/>
      <c r="P30" s="782"/>
      <c r="Q30" s="783">
        <v>430</v>
      </c>
      <c r="R30" s="784"/>
      <c r="S30" s="784"/>
      <c r="T30" s="784"/>
      <c r="U30" s="784"/>
      <c r="V30" s="784">
        <v>429</v>
      </c>
      <c r="W30" s="784"/>
      <c r="X30" s="784"/>
      <c r="Y30" s="784"/>
      <c r="Z30" s="784"/>
      <c r="AA30" s="784">
        <v>1</v>
      </c>
      <c r="AB30" s="784"/>
      <c r="AC30" s="784"/>
      <c r="AD30" s="784"/>
      <c r="AE30" s="785"/>
      <c r="AF30" s="786">
        <v>1</v>
      </c>
      <c r="AG30" s="787"/>
      <c r="AH30" s="787"/>
      <c r="AI30" s="787"/>
      <c r="AJ30" s="788"/>
      <c r="AK30" s="834">
        <v>87</v>
      </c>
      <c r="AL30" s="830"/>
      <c r="AM30" s="830"/>
      <c r="AN30" s="830"/>
      <c r="AO30" s="830"/>
      <c r="AP30" s="830" t="s">
        <v>573</v>
      </c>
      <c r="AQ30" s="830"/>
      <c r="AR30" s="830"/>
      <c r="AS30" s="830"/>
      <c r="AT30" s="830"/>
      <c r="AU30" s="830" t="s">
        <v>573</v>
      </c>
      <c r="AV30" s="830"/>
      <c r="AW30" s="830"/>
      <c r="AX30" s="830"/>
      <c r="AY30" s="830"/>
      <c r="AZ30" s="831" t="s">
        <v>573</v>
      </c>
      <c r="BA30" s="831"/>
      <c r="BB30" s="831"/>
      <c r="BC30" s="831"/>
      <c r="BD30" s="831"/>
      <c r="BE30" s="832"/>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15">
      <c r="A31" s="242">
        <v>4</v>
      </c>
      <c r="B31" s="780" t="s">
        <v>406</v>
      </c>
      <c r="C31" s="781"/>
      <c r="D31" s="781"/>
      <c r="E31" s="781"/>
      <c r="F31" s="781"/>
      <c r="G31" s="781"/>
      <c r="H31" s="781"/>
      <c r="I31" s="781"/>
      <c r="J31" s="781"/>
      <c r="K31" s="781"/>
      <c r="L31" s="781"/>
      <c r="M31" s="781"/>
      <c r="N31" s="781"/>
      <c r="O31" s="781"/>
      <c r="P31" s="782"/>
      <c r="Q31" s="783">
        <v>645</v>
      </c>
      <c r="R31" s="784"/>
      <c r="S31" s="784"/>
      <c r="T31" s="784"/>
      <c r="U31" s="784"/>
      <c r="V31" s="784">
        <v>534</v>
      </c>
      <c r="W31" s="784"/>
      <c r="X31" s="784"/>
      <c r="Y31" s="784"/>
      <c r="Z31" s="784"/>
      <c r="AA31" s="784">
        <v>111</v>
      </c>
      <c r="AB31" s="784"/>
      <c r="AC31" s="784"/>
      <c r="AD31" s="784"/>
      <c r="AE31" s="785"/>
      <c r="AF31" s="786">
        <v>1065</v>
      </c>
      <c r="AG31" s="787"/>
      <c r="AH31" s="787"/>
      <c r="AI31" s="787"/>
      <c r="AJ31" s="788"/>
      <c r="AK31" s="834">
        <v>1</v>
      </c>
      <c r="AL31" s="830"/>
      <c r="AM31" s="830"/>
      <c r="AN31" s="830"/>
      <c r="AO31" s="830"/>
      <c r="AP31" s="830">
        <v>1570</v>
      </c>
      <c r="AQ31" s="830"/>
      <c r="AR31" s="830"/>
      <c r="AS31" s="830"/>
      <c r="AT31" s="830"/>
      <c r="AU31" s="830">
        <v>5</v>
      </c>
      <c r="AV31" s="830"/>
      <c r="AW31" s="830"/>
      <c r="AX31" s="830"/>
      <c r="AY31" s="830"/>
      <c r="AZ31" s="831" t="s">
        <v>573</v>
      </c>
      <c r="BA31" s="831"/>
      <c r="BB31" s="831"/>
      <c r="BC31" s="831"/>
      <c r="BD31" s="831"/>
      <c r="BE31" s="832" t="s">
        <v>407</v>
      </c>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15">
      <c r="A32" s="242">
        <v>5</v>
      </c>
      <c r="B32" s="780" t="s">
        <v>408</v>
      </c>
      <c r="C32" s="781"/>
      <c r="D32" s="781"/>
      <c r="E32" s="781"/>
      <c r="F32" s="781"/>
      <c r="G32" s="781"/>
      <c r="H32" s="781"/>
      <c r="I32" s="781"/>
      <c r="J32" s="781"/>
      <c r="K32" s="781"/>
      <c r="L32" s="781"/>
      <c r="M32" s="781"/>
      <c r="N32" s="781"/>
      <c r="O32" s="781"/>
      <c r="P32" s="782"/>
      <c r="Q32" s="783">
        <v>189</v>
      </c>
      <c r="R32" s="784"/>
      <c r="S32" s="784"/>
      <c r="T32" s="784"/>
      <c r="U32" s="784"/>
      <c r="V32" s="784">
        <v>154</v>
      </c>
      <c r="W32" s="784"/>
      <c r="X32" s="784"/>
      <c r="Y32" s="784"/>
      <c r="Z32" s="784"/>
      <c r="AA32" s="784">
        <v>35</v>
      </c>
      <c r="AB32" s="784"/>
      <c r="AC32" s="784"/>
      <c r="AD32" s="784"/>
      <c r="AE32" s="785"/>
      <c r="AF32" s="786">
        <v>546</v>
      </c>
      <c r="AG32" s="787"/>
      <c r="AH32" s="787"/>
      <c r="AI32" s="787"/>
      <c r="AJ32" s="788"/>
      <c r="AK32" s="834">
        <v>0</v>
      </c>
      <c r="AL32" s="830"/>
      <c r="AM32" s="830"/>
      <c r="AN32" s="830"/>
      <c r="AO32" s="830"/>
      <c r="AP32" s="830">
        <v>295</v>
      </c>
      <c r="AQ32" s="830"/>
      <c r="AR32" s="830"/>
      <c r="AS32" s="830"/>
      <c r="AT32" s="830"/>
      <c r="AU32" s="830" t="s">
        <v>573</v>
      </c>
      <c r="AV32" s="830"/>
      <c r="AW32" s="830"/>
      <c r="AX32" s="830"/>
      <c r="AY32" s="830"/>
      <c r="AZ32" s="831" t="s">
        <v>573</v>
      </c>
      <c r="BA32" s="831"/>
      <c r="BB32" s="831"/>
      <c r="BC32" s="831"/>
      <c r="BD32" s="831"/>
      <c r="BE32" s="832" t="s">
        <v>407</v>
      </c>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15">
      <c r="A33" s="242">
        <v>6</v>
      </c>
      <c r="B33" s="780"/>
      <c r="C33" s="781"/>
      <c r="D33" s="781"/>
      <c r="E33" s="781"/>
      <c r="F33" s="781"/>
      <c r="G33" s="781"/>
      <c r="H33" s="781"/>
      <c r="I33" s="781"/>
      <c r="J33" s="781"/>
      <c r="K33" s="781"/>
      <c r="L33" s="781"/>
      <c r="M33" s="781"/>
      <c r="N33" s="781"/>
      <c r="O33" s="781"/>
      <c r="P33" s="782"/>
      <c r="Q33" s="783"/>
      <c r="R33" s="784"/>
      <c r="S33" s="784"/>
      <c r="T33" s="784"/>
      <c r="U33" s="784"/>
      <c r="V33" s="784"/>
      <c r="W33" s="784"/>
      <c r="X33" s="784"/>
      <c r="Y33" s="784"/>
      <c r="Z33" s="784"/>
      <c r="AA33" s="784"/>
      <c r="AB33" s="784"/>
      <c r="AC33" s="784"/>
      <c r="AD33" s="784"/>
      <c r="AE33" s="785"/>
      <c r="AF33" s="786"/>
      <c r="AG33" s="787"/>
      <c r="AH33" s="787"/>
      <c r="AI33" s="787"/>
      <c r="AJ33" s="788"/>
      <c r="AK33" s="834"/>
      <c r="AL33" s="830"/>
      <c r="AM33" s="830"/>
      <c r="AN33" s="830"/>
      <c r="AO33" s="830"/>
      <c r="AP33" s="830"/>
      <c r="AQ33" s="830"/>
      <c r="AR33" s="830"/>
      <c r="AS33" s="830"/>
      <c r="AT33" s="830"/>
      <c r="AU33" s="830"/>
      <c r="AV33" s="830"/>
      <c r="AW33" s="830"/>
      <c r="AX33" s="830"/>
      <c r="AY33" s="830"/>
      <c r="AZ33" s="831"/>
      <c r="BA33" s="831"/>
      <c r="BB33" s="831"/>
      <c r="BC33" s="831"/>
      <c r="BD33" s="831"/>
      <c r="BE33" s="832"/>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15">
      <c r="A34" s="242">
        <v>7</v>
      </c>
      <c r="B34" s="780"/>
      <c r="C34" s="781"/>
      <c r="D34" s="781"/>
      <c r="E34" s="781"/>
      <c r="F34" s="781"/>
      <c r="G34" s="781"/>
      <c r="H34" s="781"/>
      <c r="I34" s="781"/>
      <c r="J34" s="781"/>
      <c r="K34" s="781"/>
      <c r="L34" s="781"/>
      <c r="M34" s="781"/>
      <c r="N34" s="781"/>
      <c r="O34" s="781"/>
      <c r="P34" s="782"/>
      <c r="Q34" s="783"/>
      <c r="R34" s="784"/>
      <c r="S34" s="784"/>
      <c r="T34" s="784"/>
      <c r="U34" s="784"/>
      <c r="V34" s="784"/>
      <c r="W34" s="784"/>
      <c r="X34" s="784"/>
      <c r="Y34" s="784"/>
      <c r="Z34" s="784"/>
      <c r="AA34" s="784"/>
      <c r="AB34" s="784"/>
      <c r="AC34" s="784"/>
      <c r="AD34" s="784"/>
      <c r="AE34" s="785"/>
      <c r="AF34" s="786"/>
      <c r="AG34" s="787"/>
      <c r="AH34" s="787"/>
      <c r="AI34" s="787"/>
      <c r="AJ34" s="788"/>
      <c r="AK34" s="834"/>
      <c r="AL34" s="830"/>
      <c r="AM34" s="830"/>
      <c r="AN34" s="830"/>
      <c r="AO34" s="830"/>
      <c r="AP34" s="830"/>
      <c r="AQ34" s="830"/>
      <c r="AR34" s="830"/>
      <c r="AS34" s="830"/>
      <c r="AT34" s="830"/>
      <c r="AU34" s="830"/>
      <c r="AV34" s="830"/>
      <c r="AW34" s="830"/>
      <c r="AX34" s="830"/>
      <c r="AY34" s="830"/>
      <c r="AZ34" s="831"/>
      <c r="BA34" s="831"/>
      <c r="BB34" s="831"/>
      <c r="BC34" s="831"/>
      <c r="BD34" s="831"/>
      <c r="BE34" s="832"/>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15">
      <c r="A35" s="242">
        <v>8</v>
      </c>
      <c r="B35" s="780"/>
      <c r="C35" s="781"/>
      <c r="D35" s="781"/>
      <c r="E35" s="781"/>
      <c r="F35" s="781"/>
      <c r="G35" s="781"/>
      <c r="H35" s="781"/>
      <c r="I35" s="781"/>
      <c r="J35" s="781"/>
      <c r="K35" s="781"/>
      <c r="L35" s="781"/>
      <c r="M35" s="781"/>
      <c r="N35" s="781"/>
      <c r="O35" s="781"/>
      <c r="P35" s="782"/>
      <c r="Q35" s="783"/>
      <c r="R35" s="784"/>
      <c r="S35" s="784"/>
      <c r="T35" s="784"/>
      <c r="U35" s="784"/>
      <c r="V35" s="784"/>
      <c r="W35" s="784"/>
      <c r="X35" s="784"/>
      <c r="Y35" s="784"/>
      <c r="Z35" s="784"/>
      <c r="AA35" s="784"/>
      <c r="AB35" s="784"/>
      <c r="AC35" s="784"/>
      <c r="AD35" s="784"/>
      <c r="AE35" s="785"/>
      <c r="AF35" s="786"/>
      <c r="AG35" s="787"/>
      <c r="AH35" s="787"/>
      <c r="AI35" s="787"/>
      <c r="AJ35" s="788"/>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15">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15">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15">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15">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15">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15">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15">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15">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15">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15">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15">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15">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15">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15">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15">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15">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15">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15">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15">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15">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15">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15">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15">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15">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15">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15">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409</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
      <c r="A63" s="240" t="s">
        <v>391</v>
      </c>
      <c r="B63" s="789" t="s">
        <v>410</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1770</v>
      </c>
      <c r="AG63" s="844"/>
      <c r="AH63" s="844"/>
      <c r="AI63" s="844"/>
      <c r="AJ63" s="845"/>
      <c r="AK63" s="846"/>
      <c r="AL63" s="841"/>
      <c r="AM63" s="841"/>
      <c r="AN63" s="841"/>
      <c r="AO63" s="841"/>
      <c r="AP63" s="844">
        <v>1865</v>
      </c>
      <c r="AQ63" s="844"/>
      <c r="AR63" s="844"/>
      <c r="AS63" s="844"/>
      <c r="AT63" s="844"/>
      <c r="AU63" s="844">
        <v>5</v>
      </c>
      <c r="AV63" s="844"/>
      <c r="AW63" s="844"/>
      <c r="AX63" s="844"/>
      <c r="AY63" s="844"/>
      <c r="AZ63" s="848"/>
      <c r="BA63" s="848"/>
      <c r="BB63" s="848"/>
      <c r="BC63" s="848"/>
      <c r="BD63" s="848"/>
      <c r="BE63" s="849"/>
      <c r="BF63" s="849"/>
      <c r="BG63" s="849"/>
      <c r="BH63" s="849"/>
      <c r="BI63" s="850"/>
      <c r="BJ63" s="851" t="s">
        <v>137</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
      <c r="A65" s="232" t="s">
        <v>411</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15">
      <c r="A66" s="727" t="s">
        <v>412</v>
      </c>
      <c r="B66" s="728"/>
      <c r="C66" s="728"/>
      <c r="D66" s="728"/>
      <c r="E66" s="728"/>
      <c r="F66" s="728"/>
      <c r="G66" s="728"/>
      <c r="H66" s="728"/>
      <c r="I66" s="728"/>
      <c r="J66" s="728"/>
      <c r="K66" s="728"/>
      <c r="L66" s="728"/>
      <c r="M66" s="728"/>
      <c r="N66" s="728"/>
      <c r="O66" s="728"/>
      <c r="P66" s="729"/>
      <c r="Q66" s="733" t="s">
        <v>413</v>
      </c>
      <c r="R66" s="734"/>
      <c r="S66" s="734"/>
      <c r="T66" s="734"/>
      <c r="U66" s="735"/>
      <c r="V66" s="733" t="s">
        <v>396</v>
      </c>
      <c r="W66" s="734"/>
      <c r="X66" s="734"/>
      <c r="Y66" s="734"/>
      <c r="Z66" s="735"/>
      <c r="AA66" s="733" t="s">
        <v>397</v>
      </c>
      <c r="AB66" s="734"/>
      <c r="AC66" s="734"/>
      <c r="AD66" s="734"/>
      <c r="AE66" s="735"/>
      <c r="AF66" s="854" t="s">
        <v>414</v>
      </c>
      <c r="AG66" s="815"/>
      <c r="AH66" s="815"/>
      <c r="AI66" s="815"/>
      <c r="AJ66" s="855"/>
      <c r="AK66" s="733" t="s">
        <v>415</v>
      </c>
      <c r="AL66" s="728"/>
      <c r="AM66" s="728"/>
      <c r="AN66" s="728"/>
      <c r="AO66" s="729"/>
      <c r="AP66" s="733" t="s">
        <v>416</v>
      </c>
      <c r="AQ66" s="734"/>
      <c r="AR66" s="734"/>
      <c r="AS66" s="734"/>
      <c r="AT66" s="735"/>
      <c r="AU66" s="733" t="s">
        <v>417</v>
      </c>
      <c r="AV66" s="734"/>
      <c r="AW66" s="734"/>
      <c r="AX66" s="734"/>
      <c r="AY66" s="735"/>
      <c r="AZ66" s="733" t="s">
        <v>378</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15">
      <c r="A68" s="236">
        <v>1</v>
      </c>
      <c r="B68" s="869" t="s">
        <v>574</v>
      </c>
      <c r="C68" s="870"/>
      <c r="D68" s="870"/>
      <c r="E68" s="870"/>
      <c r="F68" s="870"/>
      <c r="G68" s="870"/>
      <c r="H68" s="870"/>
      <c r="I68" s="870"/>
      <c r="J68" s="870"/>
      <c r="K68" s="870"/>
      <c r="L68" s="870"/>
      <c r="M68" s="870"/>
      <c r="N68" s="870"/>
      <c r="O68" s="870"/>
      <c r="P68" s="871"/>
      <c r="Q68" s="872">
        <v>16052</v>
      </c>
      <c r="R68" s="866"/>
      <c r="S68" s="866"/>
      <c r="T68" s="866"/>
      <c r="U68" s="866"/>
      <c r="V68" s="866">
        <v>16031</v>
      </c>
      <c r="W68" s="866"/>
      <c r="X68" s="866"/>
      <c r="Y68" s="866"/>
      <c r="Z68" s="866"/>
      <c r="AA68" s="866">
        <v>21</v>
      </c>
      <c r="AB68" s="866"/>
      <c r="AC68" s="866"/>
      <c r="AD68" s="866"/>
      <c r="AE68" s="866"/>
      <c r="AF68" s="866">
        <v>14</v>
      </c>
      <c r="AG68" s="866"/>
      <c r="AH68" s="866"/>
      <c r="AI68" s="866"/>
      <c r="AJ68" s="866"/>
      <c r="AK68" s="866">
        <v>113</v>
      </c>
      <c r="AL68" s="866"/>
      <c r="AM68" s="866"/>
      <c r="AN68" s="866"/>
      <c r="AO68" s="866"/>
      <c r="AP68" s="866" t="s">
        <v>573</v>
      </c>
      <c r="AQ68" s="866"/>
      <c r="AR68" s="866"/>
      <c r="AS68" s="866"/>
      <c r="AT68" s="866"/>
      <c r="AU68" s="866" t="s">
        <v>573</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15">
      <c r="A69" s="238">
        <v>2</v>
      </c>
      <c r="B69" s="873" t="s">
        <v>575</v>
      </c>
      <c r="C69" s="874"/>
      <c r="D69" s="874"/>
      <c r="E69" s="874"/>
      <c r="F69" s="874"/>
      <c r="G69" s="874"/>
      <c r="H69" s="874"/>
      <c r="I69" s="874"/>
      <c r="J69" s="874"/>
      <c r="K69" s="874"/>
      <c r="L69" s="874"/>
      <c r="M69" s="874"/>
      <c r="N69" s="874"/>
      <c r="O69" s="874"/>
      <c r="P69" s="875"/>
      <c r="Q69" s="876">
        <v>88</v>
      </c>
      <c r="R69" s="830"/>
      <c r="S69" s="830"/>
      <c r="T69" s="830"/>
      <c r="U69" s="830"/>
      <c r="V69" s="830">
        <v>87</v>
      </c>
      <c r="W69" s="830"/>
      <c r="X69" s="830"/>
      <c r="Y69" s="830"/>
      <c r="Z69" s="830"/>
      <c r="AA69" s="830">
        <v>1</v>
      </c>
      <c r="AB69" s="830"/>
      <c r="AC69" s="830"/>
      <c r="AD69" s="830"/>
      <c r="AE69" s="830"/>
      <c r="AF69" s="830">
        <v>1</v>
      </c>
      <c r="AG69" s="830"/>
      <c r="AH69" s="830"/>
      <c r="AI69" s="830"/>
      <c r="AJ69" s="830"/>
      <c r="AK69" s="830">
        <v>8</v>
      </c>
      <c r="AL69" s="830"/>
      <c r="AM69" s="830"/>
      <c r="AN69" s="830"/>
      <c r="AO69" s="830"/>
      <c r="AP69" s="830" t="s">
        <v>573</v>
      </c>
      <c r="AQ69" s="830"/>
      <c r="AR69" s="830"/>
      <c r="AS69" s="830"/>
      <c r="AT69" s="830"/>
      <c r="AU69" s="830" t="s">
        <v>573</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15">
      <c r="A70" s="238">
        <v>3</v>
      </c>
      <c r="B70" s="873" t="s">
        <v>576</v>
      </c>
      <c r="C70" s="874"/>
      <c r="D70" s="874"/>
      <c r="E70" s="874"/>
      <c r="F70" s="874"/>
      <c r="G70" s="874"/>
      <c r="H70" s="874"/>
      <c r="I70" s="874"/>
      <c r="J70" s="874"/>
      <c r="K70" s="874"/>
      <c r="L70" s="874"/>
      <c r="M70" s="874"/>
      <c r="N70" s="874"/>
      <c r="O70" s="874"/>
      <c r="P70" s="875"/>
      <c r="Q70" s="876">
        <v>2180</v>
      </c>
      <c r="R70" s="830"/>
      <c r="S70" s="830"/>
      <c r="T70" s="830"/>
      <c r="U70" s="830"/>
      <c r="V70" s="830">
        <v>2179</v>
      </c>
      <c r="W70" s="830"/>
      <c r="X70" s="830"/>
      <c r="Y70" s="830"/>
      <c r="Z70" s="830"/>
      <c r="AA70" s="830">
        <v>2</v>
      </c>
      <c r="AB70" s="830"/>
      <c r="AC70" s="830"/>
      <c r="AD70" s="830"/>
      <c r="AE70" s="830"/>
      <c r="AF70" s="830">
        <v>74</v>
      </c>
      <c r="AG70" s="830"/>
      <c r="AH70" s="830"/>
      <c r="AI70" s="830"/>
      <c r="AJ70" s="830"/>
      <c r="AK70" s="830" t="s">
        <v>573</v>
      </c>
      <c r="AL70" s="830"/>
      <c r="AM70" s="830"/>
      <c r="AN70" s="830"/>
      <c r="AO70" s="830"/>
      <c r="AP70" s="830">
        <v>6763</v>
      </c>
      <c r="AQ70" s="830"/>
      <c r="AR70" s="830"/>
      <c r="AS70" s="830"/>
      <c r="AT70" s="830"/>
      <c r="AU70" s="830">
        <v>1616</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15">
      <c r="A71" s="238">
        <v>4</v>
      </c>
      <c r="B71" s="873" t="s">
        <v>577</v>
      </c>
      <c r="C71" s="874"/>
      <c r="D71" s="874"/>
      <c r="E71" s="874"/>
      <c r="F71" s="874"/>
      <c r="G71" s="874"/>
      <c r="H71" s="874"/>
      <c r="I71" s="874"/>
      <c r="J71" s="874"/>
      <c r="K71" s="874"/>
      <c r="L71" s="874"/>
      <c r="M71" s="874"/>
      <c r="N71" s="874"/>
      <c r="O71" s="874"/>
      <c r="P71" s="875"/>
      <c r="Q71" s="876">
        <v>4043</v>
      </c>
      <c r="R71" s="830"/>
      <c r="S71" s="830"/>
      <c r="T71" s="830"/>
      <c r="U71" s="830"/>
      <c r="V71" s="830">
        <v>3854</v>
      </c>
      <c r="W71" s="830"/>
      <c r="X71" s="830"/>
      <c r="Y71" s="830"/>
      <c r="Z71" s="830"/>
      <c r="AA71" s="830">
        <v>189</v>
      </c>
      <c r="AB71" s="830"/>
      <c r="AC71" s="830"/>
      <c r="AD71" s="830"/>
      <c r="AE71" s="830"/>
      <c r="AF71" s="830">
        <v>3</v>
      </c>
      <c r="AG71" s="830"/>
      <c r="AH71" s="830"/>
      <c r="AI71" s="830"/>
      <c r="AJ71" s="830"/>
      <c r="AK71" s="830" t="s">
        <v>573</v>
      </c>
      <c r="AL71" s="830"/>
      <c r="AM71" s="830"/>
      <c r="AN71" s="830"/>
      <c r="AO71" s="830"/>
      <c r="AP71" s="830">
        <v>1909</v>
      </c>
      <c r="AQ71" s="830"/>
      <c r="AR71" s="830"/>
      <c r="AS71" s="830"/>
      <c r="AT71" s="830"/>
      <c r="AU71" s="830">
        <v>676</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15">
      <c r="A72" s="238">
        <v>5</v>
      </c>
      <c r="B72" s="873" t="s">
        <v>578</v>
      </c>
      <c r="C72" s="874"/>
      <c r="D72" s="874"/>
      <c r="E72" s="874"/>
      <c r="F72" s="874"/>
      <c r="G72" s="874"/>
      <c r="H72" s="874"/>
      <c r="I72" s="874"/>
      <c r="J72" s="874"/>
      <c r="K72" s="874"/>
      <c r="L72" s="874"/>
      <c r="M72" s="874"/>
      <c r="N72" s="874"/>
      <c r="O72" s="874"/>
      <c r="P72" s="875"/>
      <c r="Q72" s="876">
        <v>196</v>
      </c>
      <c r="R72" s="830"/>
      <c r="S72" s="830"/>
      <c r="T72" s="830"/>
      <c r="U72" s="830"/>
      <c r="V72" s="830">
        <v>196</v>
      </c>
      <c r="W72" s="830"/>
      <c r="X72" s="830"/>
      <c r="Y72" s="830"/>
      <c r="Z72" s="830"/>
      <c r="AA72" s="830">
        <v>0</v>
      </c>
      <c r="AB72" s="830"/>
      <c r="AC72" s="830"/>
      <c r="AD72" s="830"/>
      <c r="AE72" s="830"/>
      <c r="AF72" s="830">
        <v>642</v>
      </c>
      <c r="AG72" s="830"/>
      <c r="AH72" s="830"/>
      <c r="AI72" s="830"/>
      <c r="AJ72" s="830"/>
      <c r="AK72" s="830" t="s">
        <v>573</v>
      </c>
      <c r="AL72" s="830"/>
      <c r="AM72" s="830"/>
      <c r="AN72" s="830"/>
      <c r="AO72" s="830"/>
      <c r="AP72" s="830">
        <v>528</v>
      </c>
      <c r="AQ72" s="830"/>
      <c r="AR72" s="830"/>
      <c r="AS72" s="830"/>
      <c r="AT72" s="830"/>
      <c r="AU72" s="830">
        <v>21</v>
      </c>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15">
      <c r="A73" s="238">
        <v>6</v>
      </c>
      <c r="B73" s="873" t="s">
        <v>579</v>
      </c>
      <c r="C73" s="874"/>
      <c r="D73" s="874"/>
      <c r="E73" s="874"/>
      <c r="F73" s="874"/>
      <c r="G73" s="874"/>
      <c r="H73" s="874"/>
      <c r="I73" s="874"/>
      <c r="J73" s="874"/>
      <c r="K73" s="874"/>
      <c r="L73" s="874"/>
      <c r="M73" s="874"/>
      <c r="N73" s="874"/>
      <c r="O73" s="874"/>
      <c r="P73" s="875"/>
      <c r="Q73" s="876">
        <v>468</v>
      </c>
      <c r="R73" s="830"/>
      <c r="S73" s="830"/>
      <c r="T73" s="830"/>
      <c r="U73" s="830"/>
      <c r="V73" s="830">
        <v>242</v>
      </c>
      <c r="W73" s="830"/>
      <c r="X73" s="830"/>
      <c r="Y73" s="830"/>
      <c r="Z73" s="830"/>
      <c r="AA73" s="830">
        <v>226</v>
      </c>
      <c r="AB73" s="830"/>
      <c r="AC73" s="830"/>
      <c r="AD73" s="830"/>
      <c r="AE73" s="830"/>
      <c r="AF73" s="830">
        <v>226</v>
      </c>
      <c r="AG73" s="830"/>
      <c r="AH73" s="830"/>
      <c r="AI73" s="830"/>
      <c r="AJ73" s="830"/>
      <c r="AK73" s="830" t="s">
        <v>573</v>
      </c>
      <c r="AL73" s="830"/>
      <c r="AM73" s="830"/>
      <c r="AN73" s="830"/>
      <c r="AO73" s="830"/>
      <c r="AP73" s="830" t="s">
        <v>573</v>
      </c>
      <c r="AQ73" s="830"/>
      <c r="AR73" s="830"/>
      <c r="AS73" s="830"/>
      <c r="AT73" s="830"/>
      <c r="AU73" s="830" t="s">
        <v>573</v>
      </c>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15">
      <c r="A74" s="238">
        <v>7</v>
      </c>
      <c r="B74" s="873" t="s">
        <v>580</v>
      </c>
      <c r="C74" s="874"/>
      <c r="D74" s="874"/>
      <c r="E74" s="874"/>
      <c r="F74" s="874"/>
      <c r="G74" s="874"/>
      <c r="H74" s="874"/>
      <c r="I74" s="874"/>
      <c r="J74" s="874"/>
      <c r="K74" s="874"/>
      <c r="L74" s="874"/>
      <c r="M74" s="874"/>
      <c r="N74" s="874"/>
      <c r="O74" s="874"/>
      <c r="P74" s="875"/>
      <c r="Q74" s="876">
        <v>1041</v>
      </c>
      <c r="R74" s="830"/>
      <c r="S74" s="830"/>
      <c r="T74" s="830"/>
      <c r="U74" s="830"/>
      <c r="V74" s="830">
        <v>1037</v>
      </c>
      <c r="W74" s="830"/>
      <c r="X74" s="830"/>
      <c r="Y74" s="830"/>
      <c r="Z74" s="830"/>
      <c r="AA74" s="830">
        <v>4</v>
      </c>
      <c r="AB74" s="830"/>
      <c r="AC74" s="830"/>
      <c r="AD74" s="830"/>
      <c r="AE74" s="830"/>
      <c r="AF74" s="830">
        <v>4</v>
      </c>
      <c r="AG74" s="830"/>
      <c r="AH74" s="830"/>
      <c r="AI74" s="830"/>
      <c r="AJ74" s="830"/>
      <c r="AK74" s="830" t="s">
        <v>573</v>
      </c>
      <c r="AL74" s="830"/>
      <c r="AM74" s="830"/>
      <c r="AN74" s="830"/>
      <c r="AO74" s="830"/>
      <c r="AP74" s="830" t="s">
        <v>573</v>
      </c>
      <c r="AQ74" s="830"/>
      <c r="AR74" s="830"/>
      <c r="AS74" s="830"/>
      <c r="AT74" s="830"/>
      <c r="AU74" s="830" t="s">
        <v>573</v>
      </c>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15">
      <c r="A75" s="238">
        <v>8</v>
      </c>
      <c r="B75" s="873" t="s">
        <v>581</v>
      </c>
      <c r="C75" s="874"/>
      <c r="D75" s="874"/>
      <c r="E75" s="874"/>
      <c r="F75" s="874"/>
      <c r="G75" s="874"/>
      <c r="H75" s="874"/>
      <c r="I75" s="874"/>
      <c r="J75" s="874"/>
      <c r="K75" s="874"/>
      <c r="L75" s="874"/>
      <c r="M75" s="874"/>
      <c r="N75" s="874"/>
      <c r="O75" s="874"/>
      <c r="P75" s="875"/>
      <c r="Q75" s="877">
        <v>368351</v>
      </c>
      <c r="R75" s="878"/>
      <c r="S75" s="878"/>
      <c r="T75" s="878"/>
      <c r="U75" s="834"/>
      <c r="V75" s="879">
        <v>355170</v>
      </c>
      <c r="W75" s="878"/>
      <c r="X75" s="878"/>
      <c r="Y75" s="878"/>
      <c r="Z75" s="834"/>
      <c r="AA75" s="879">
        <v>13181</v>
      </c>
      <c r="AB75" s="878"/>
      <c r="AC75" s="878"/>
      <c r="AD75" s="878"/>
      <c r="AE75" s="834"/>
      <c r="AF75" s="879">
        <v>13181</v>
      </c>
      <c r="AG75" s="878"/>
      <c r="AH75" s="878"/>
      <c r="AI75" s="878"/>
      <c r="AJ75" s="834"/>
      <c r="AK75" s="879">
        <v>2368</v>
      </c>
      <c r="AL75" s="878"/>
      <c r="AM75" s="878"/>
      <c r="AN75" s="878"/>
      <c r="AO75" s="834"/>
      <c r="AP75" s="879" t="s">
        <v>573</v>
      </c>
      <c r="AQ75" s="878"/>
      <c r="AR75" s="878"/>
      <c r="AS75" s="878"/>
      <c r="AT75" s="834"/>
      <c r="AU75" s="879" t="s">
        <v>573</v>
      </c>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15">
      <c r="A76" s="238">
        <v>9</v>
      </c>
      <c r="B76" s="873"/>
      <c r="C76" s="874"/>
      <c r="D76" s="874"/>
      <c r="E76" s="874"/>
      <c r="F76" s="874"/>
      <c r="G76" s="874"/>
      <c r="H76" s="874"/>
      <c r="I76" s="874"/>
      <c r="J76" s="874"/>
      <c r="K76" s="874"/>
      <c r="L76" s="874"/>
      <c r="M76" s="874"/>
      <c r="N76" s="874"/>
      <c r="O76" s="874"/>
      <c r="P76" s="875"/>
      <c r="Q76" s="877"/>
      <c r="R76" s="878"/>
      <c r="S76" s="878"/>
      <c r="T76" s="878"/>
      <c r="U76" s="834"/>
      <c r="V76" s="879"/>
      <c r="W76" s="878"/>
      <c r="X76" s="878"/>
      <c r="Y76" s="878"/>
      <c r="Z76" s="834"/>
      <c r="AA76" s="879"/>
      <c r="AB76" s="878"/>
      <c r="AC76" s="878"/>
      <c r="AD76" s="878"/>
      <c r="AE76" s="834"/>
      <c r="AF76" s="879"/>
      <c r="AG76" s="878"/>
      <c r="AH76" s="878"/>
      <c r="AI76" s="878"/>
      <c r="AJ76" s="834"/>
      <c r="AK76" s="879"/>
      <c r="AL76" s="878"/>
      <c r="AM76" s="878"/>
      <c r="AN76" s="878"/>
      <c r="AO76" s="834"/>
      <c r="AP76" s="879"/>
      <c r="AQ76" s="878"/>
      <c r="AR76" s="878"/>
      <c r="AS76" s="878"/>
      <c r="AT76" s="834"/>
      <c r="AU76" s="879"/>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15">
      <c r="A77" s="238">
        <v>10</v>
      </c>
      <c r="B77" s="873"/>
      <c r="C77" s="874"/>
      <c r="D77" s="874"/>
      <c r="E77" s="874"/>
      <c r="F77" s="874"/>
      <c r="G77" s="874"/>
      <c r="H77" s="874"/>
      <c r="I77" s="874"/>
      <c r="J77" s="874"/>
      <c r="K77" s="874"/>
      <c r="L77" s="874"/>
      <c r="M77" s="874"/>
      <c r="N77" s="874"/>
      <c r="O77" s="874"/>
      <c r="P77" s="875"/>
      <c r="Q77" s="877"/>
      <c r="R77" s="878"/>
      <c r="S77" s="878"/>
      <c r="T77" s="878"/>
      <c r="U77" s="834"/>
      <c r="V77" s="879"/>
      <c r="W77" s="878"/>
      <c r="X77" s="878"/>
      <c r="Y77" s="878"/>
      <c r="Z77" s="834"/>
      <c r="AA77" s="879"/>
      <c r="AB77" s="878"/>
      <c r="AC77" s="878"/>
      <c r="AD77" s="878"/>
      <c r="AE77" s="834"/>
      <c r="AF77" s="879"/>
      <c r="AG77" s="878"/>
      <c r="AH77" s="878"/>
      <c r="AI77" s="878"/>
      <c r="AJ77" s="834"/>
      <c r="AK77" s="879"/>
      <c r="AL77" s="878"/>
      <c r="AM77" s="878"/>
      <c r="AN77" s="878"/>
      <c r="AO77" s="834"/>
      <c r="AP77" s="879"/>
      <c r="AQ77" s="878"/>
      <c r="AR77" s="878"/>
      <c r="AS77" s="878"/>
      <c r="AT77" s="834"/>
      <c r="AU77" s="879"/>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15">
      <c r="A78" s="238">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15">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15">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15">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15">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15">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15">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15">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15">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15">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
      <c r="A88" s="240" t="s">
        <v>391</v>
      </c>
      <c r="B88" s="789" t="s">
        <v>418</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v>14145</v>
      </c>
      <c r="AG88" s="844"/>
      <c r="AH88" s="844"/>
      <c r="AI88" s="844"/>
      <c r="AJ88" s="844"/>
      <c r="AK88" s="841"/>
      <c r="AL88" s="841"/>
      <c r="AM88" s="841"/>
      <c r="AN88" s="841"/>
      <c r="AO88" s="841"/>
      <c r="AP88" s="844">
        <v>9200</v>
      </c>
      <c r="AQ88" s="844"/>
      <c r="AR88" s="844"/>
      <c r="AS88" s="844"/>
      <c r="AT88" s="844"/>
      <c r="AU88" s="844">
        <v>2313</v>
      </c>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391</v>
      </c>
      <c r="BR102" s="789" t="s">
        <v>419</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c r="CS102" s="852"/>
      <c r="CT102" s="852"/>
      <c r="CU102" s="852"/>
      <c r="CV102" s="891"/>
      <c r="CW102" s="890"/>
      <c r="CX102" s="852"/>
      <c r="CY102" s="852"/>
      <c r="CZ102" s="852"/>
      <c r="DA102" s="891"/>
      <c r="DB102" s="890"/>
      <c r="DC102" s="852"/>
      <c r="DD102" s="852"/>
      <c r="DE102" s="852"/>
      <c r="DF102" s="891"/>
      <c r="DG102" s="890"/>
      <c r="DH102" s="852"/>
      <c r="DI102" s="852"/>
      <c r="DJ102" s="852"/>
      <c r="DK102" s="891"/>
      <c r="DL102" s="890"/>
      <c r="DM102" s="852"/>
      <c r="DN102" s="852"/>
      <c r="DO102" s="852"/>
      <c r="DP102" s="891"/>
      <c r="DQ102" s="890"/>
      <c r="DR102" s="852"/>
      <c r="DS102" s="852"/>
      <c r="DT102" s="852"/>
      <c r="DU102" s="891"/>
      <c r="DV102" s="789"/>
      <c r="DW102" s="790"/>
      <c r="DX102" s="790"/>
      <c r="DY102" s="790"/>
      <c r="DZ102" s="914"/>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420</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421</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422</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423</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17" t="s">
        <v>424</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425</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15">
      <c r="A109" s="912" t="s">
        <v>426</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427</v>
      </c>
      <c r="AB109" s="893"/>
      <c r="AC109" s="893"/>
      <c r="AD109" s="893"/>
      <c r="AE109" s="894"/>
      <c r="AF109" s="892" t="s">
        <v>428</v>
      </c>
      <c r="AG109" s="893"/>
      <c r="AH109" s="893"/>
      <c r="AI109" s="893"/>
      <c r="AJ109" s="894"/>
      <c r="AK109" s="892" t="s">
        <v>307</v>
      </c>
      <c r="AL109" s="893"/>
      <c r="AM109" s="893"/>
      <c r="AN109" s="893"/>
      <c r="AO109" s="894"/>
      <c r="AP109" s="892" t="s">
        <v>429</v>
      </c>
      <c r="AQ109" s="893"/>
      <c r="AR109" s="893"/>
      <c r="AS109" s="893"/>
      <c r="AT109" s="895"/>
      <c r="AU109" s="912" t="s">
        <v>426</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427</v>
      </c>
      <c r="BR109" s="893"/>
      <c r="BS109" s="893"/>
      <c r="BT109" s="893"/>
      <c r="BU109" s="894"/>
      <c r="BV109" s="892" t="s">
        <v>428</v>
      </c>
      <c r="BW109" s="893"/>
      <c r="BX109" s="893"/>
      <c r="BY109" s="893"/>
      <c r="BZ109" s="894"/>
      <c r="CA109" s="892" t="s">
        <v>307</v>
      </c>
      <c r="CB109" s="893"/>
      <c r="CC109" s="893"/>
      <c r="CD109" s="893"/>
      <c r="CE109" s="894"/>
      <c r="CF109" s="913" t="s">
        <v>429</v>
      </c>
      <c r="CG109" s="913"/>
      <c r="CH109" s="913"/>
      <c r="CI109" s="913"/>
      <c r="CJ109" s="913"/>
      <c r="CK109" s="892" t="s">
        <v>430</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427</v>
      </c>
      <c r="DH109" s="893"/>
      <c r="DI109" s="893"/>
      <c r="DJ109" s="893"/>
      <c r="DK109" s="894"/>
      <c r="DL109" s="892" t="s">
        <v>428</v>
      </c>
      <c r="DM109" s="893"/>
      <c r="DN109" s="893"/>
      <c r="DO109" s="893"/>
      <c r="DP109" s="894"/>
      <c r="DQ109" s="892" t="s">
        <v>307</v>
      </c>
      <c r="DR109" s="893"/>
      <c r="DS109" s="893"/>
      <c r="DT109" s="893"/>
      <c r="DU109" s="894"/>
      <c r="DV109" s="892" t="s">
        <v>429</v>
      </c>
      <c r="DW109" s="893"/>
      <c r="DX109" s="893"/>
      <c r="DY109" s="893"/>
      <c r="DZ109" s="895"/>
    </row>
    <row r="110" spans="1:131" s="230" customFormat="1" ht="26.25" customHeight="1" x14ac:dyDescent="0.15">
      <c r="A110" s="896" t="s">
        <v>431</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1485497</v>
      </c>
      <c r="AB110" s="900"/>
      <c r="AC110" s="900"/>
      <c r="AD110" s="900"/>
      <c r="AE110" s="901"/>
      <c r="AF110" s="902">
        <v>1424195</v>
      </c>
      <c r="AG110" s="900"/>
      <c r="AH110" s="900"/>
      <c r="AI110" s="900"/>
      <c r="AJ110" s="901"/>
      <c r="AK110" s="902">
        <v>1446540</v>
      </c>
      <c r="AL110" s="900"/>
      <c r="AM110" s="900"/>
      <c r="AN110" s="900"/>
      <c r="AO110" s="901"/>
      <c r="AP110" s="903">
        <v>22.3</v>
      </c>
      <c r="AQ110" s="904"/>
      <c r="AR110" s="904"/>
      <c r="AS110" s="904"/>
      <c r="AT110" s="905"/>
      <c r="AU110" s="906" t="s">
        <v>74</v>
      </c>
      <c r="AV110" s="907"/>
      <c r="AW110" s="907"/>
      <c r="AX110" s="907"/>
      <c r="AY110" s="907"/>
      <c r="AZ110" s="929" t="s">
        <v>432</v>
      </c>
      <c r="BA110" s="897"/>
      <c r="BB110" s="897"/>
      <c r="BC110" s="897"/>
      <c r="BD110" s="897"/>
      <c r="BE110" s="897"/>
      <c r="BF110" s="897"/>
      <c r="BG110" s="897"/>
      <c r="BH110" s="897"/>
      <c r="BI110" s="897"/>
      <c r="BJ110" s="897"/>
      <c r="BK110" s="897"/>
      <c r="BL110" s="897"/>
      <c r="BM110" s="897"/>
      <c r="BN110" s="897"/>
      <c r="BO110" s="897"/>
      <c r="BP110" s="898"/>
      <c r="BQ110" s="930">
        <v>13342770</v>
      </c>
      <c r="BR110" s="931"/>
      <c r="BS110" s="931"/>
      <c r="BT110" s="931"/>
      <c r="BU110" s="931"/>
      <c r="BV110" s="931">
        <v>13478324</v>
      </c>
      <c r="BW110" s="931"/>
      <c r="BX110" s="931"/>
      <c r="BY110" s="931"/>
      <c r="BZ110" s="931"/>
      <c r="CA110" s="931">
        <v>12833702</v>
      </c>
      <c r="CB110" s="931"/>
      <c r="CC110" s="931"/>
      <c r="CD110" s="931"/>
      <c r="CE110" s="931"/>
      <c r="CF110" s="944">
        <v>197.9</v>
      </c>
      <c r="CG110" s="945"/>
      <c r="CH110" s="945"/>
      <c r="CI110" s="945"/>
      <c r="CJ110" s="945"/>
      <c r="CK110" s="946" t="s">
        <v>433</v>
      </c>
      <c r="CL110" s="947"/>
      <c r="CM110" s="929" t="s">
        <v>434</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137</v>
      </c>
      <c r="DH110" s="931"/>
      <c r="DI110" s="931"/>
      <c r="DJ110" s="931"/>
      <c r="DK110" s="931"/>
      <c r="DL110" s="931" t="s">
        <v>137</v>
      </c>
      <c r="DM110" s="931"/>
      <c r="DN110" s="931"/>
      <c r="DO110" s="931"/>
      <c r="DP110" s="931"/>
      <c r="DQ110" s="931" t="s">
        <v>137</v>
      </c>
      <c r="DR110" s="931"/>
      <c r="DS110" s="931"/>
      <c r="DT110" s="931"/>
      <c r="DU110" s="931"/>
      <c r="DV110" s="932" t="s">
        <v>137</v>
      </c>
      <c r="DW110" s="932"/>
      <c r="DX110" s="932"/>
      <c r="DY110" s="932"/>
      <c r="DZ110" s="933"/>
    </row>
    <row r="111" spans="1:131" s="230" customFormat="1" ht="26.25" customHeight="1" x14ac:dyDescent="0.15">
      <c r="A111" s="934" t="s">
        <v>435</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137</v>
      </c>
      <c r="AB111" s="938"/>
      <c r="AC111" s="938"/>
      <c r="AD111" s="938"/>
      <c r="AE111" s="939"/>
      <c r="AF111" s="940" t="s">
        <v>137</v>
      </c>
      <c r="AG111" s="938"/>
      <c r="AH111" s="938"/>
      <c r="AI111" s="938"/>
      <c r="AJ111" s="939"/>
      <c r="AK111" s="940" t="s">
        <v>137</v>
      </c>
      <c r="AL111" s="938"/>
      <c r="AM111" s="938"/>
      <c r="AN111" s="938"/>
      <c r="AO111" s="939"/>
      <c r="AP111" s="941" t="s">
        <v>137</v>
      </c>
      <c r="AQ111" s="942"/>
      <c r="AR111" s="942"/>
      <c r="AS111" s="942"/>
      <c r="AT111" s="943"/>
      <c r="AU111" s="908"/>
      <c r="AV111" s="909"/>
      <c r="AW111" s="909"/>
      <c r="AX111" s="909"/>
      <c r="AY111" s="909"/>
      <c r="AZ111" s="922" t="s">
        <v>436</v>
      </c>
      <c r="BA111" s="923"/>
      <c r="BB111" s="923"/>
      <c r="BC111" s="923"/>
      <c r="BD111" s="923"/>
      <c r="BE111" s="923"/>
      <c r="BF111" s="923"/>
      <c r="BG111" s="923"/>
      <c r="BH111" s="923"/>
      <c r="BI111" s="923"/>
      <c r="BJ111" s="923"/>
      <c r="BK111" s="923"/>
      <c r="BL111" s="923"/>
      <c r="BM111" s="923"/>
      <c r="BN111" s="923"/>
      <c r="BO111" s="923"/>
      <c r="BP111" s="924"/>
      <c r="BQ111" s="925" t="s">
        <v>137</v>
      </c>
      <c r="BR111" s="926"/>
      <c r="BS111" s="926"/>
      <c r="BT111" s="926"/>
      <c r="BU111" s="926"/>
      <c r="BV111" s="926" t="s">
        <v>137</v>
      </c>
      <c r="BW111" s="926"/>
      <c r="BX111" s="926"/>
      <c r="BY111" s="926"/>
      <c r="BZ111" s="926"/>
      <c r="CA111" s="926" t="s">
        <v>137</v>
      </c>
      <c r="CB111" s="926"/>
      <c r="CC111" s="926"/>
      <c r="CD111" s="926"/>
      <c r="CE111" s="926"/>
      <c r="CF111" s="920" t="s">
        <v>137</v>
      </c>
      <c r="CG111" s="921"/>
      <c r="CH111" s="921"/>
      <c r="CI111" s="921"/>
      <c r="CJ111" s="921"/>
      <c r="CK111" s="948"/>
      <c r="CL111" s="949"/>
      <c r="CM111" s="922" t="s">
        <v>437</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137</v>
      </c>
      <c r="DH111" s="926"/>
      <c r="DI111" s="926"/>
      <c r="DJ111" s="926"/>
      <c r="DK111" s="926"/>
      <c r="DL111" s="926" t="s">
        <v>137</v>
      </c>
      <c r="DM111" s="926"/>
      <c r="DN111" s="926"/>
      <c r="DO111" s="926"/>
      <c r="DP111" s="926"/>
      <c r="DQ111" s="926" t="s">
        <v>137</v>
      </c>
      <c r="DR111" s="926"/>
      <c r="DS111" s="926"/>
      <c r="DT111" s="926"/>
      <c r="DU111" s="926"/>
      <c r="DV111" s="927" t="s">
        <v>137</v>
      </c>
      <c r="DW111" s="927"/>
      <c r="DX111" s="927"/>
      <c r="DY111" s="927"/>
      <c r="DZ111" s="928"/>
    </row>
    <row r="112" spans="1:131" s="230" customFormat="1" ht="26.25" customHeight="1" x14ac:dyDescent="0.15">
      <c r="A112" s="952" t="s">
        <v>438</v>
      </c>
      <c r="B112" s="953"/>
      <c r="C112" s="923" t="s">
        <v>439</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137</v>
      </c>
      <c r="AB112" s="959"/>
      <c r="AC112" s="959"/>
      <c r="AD112" s="959"/>
      <c r="AE112" s="960"/>
      <c r="AF112" s="961" t="s">
        <v>137</v>
      </c>
      <c r="AG112" s="959"/>
      <c r="AH112" s="959"/>
      <c r="AI112" s="959"/>
      <c r="AJ112" s="960"/>
      <c r="AK112" s="961" t="s">
        <v>137</v>
      </c>
      <c r="AL112" s="959"/>
      <c r="AM112" s="959"/>
      <c r="AN112" s="959"/>
      <c r="AO112" s="960"/>
      <c r="AP112" s="962" t="s">
        <v>137</v>
      </c>
      <c r="AQ112" s="963"/>
      <c r="AR112" s="963"/>
      <c r="AS112" s="963"/>
      <c r="AT112" s="964"/>
      <c r="AU112" s="908"/>
      <c r="AV112" s="909"/>
      <c r="AW112" s="909"/>
      <c r="AX112" s="909"/>
      <c r="AY112" s="909"/>
      <c r="AZ112" s="922" t="s">
        <v>440</v>
      </c>
      <c r="BA112" s="923"/>
      <c r="BB112" s="923"/>
      <c r="BC112" s="923"/>
      <c r="BD112" s="923"/>
      <c r="BE112" s="923"/>
      <c r="BF112" s="923"/>
      <c r="BG112" s="923"/>
      <c r="BH112" s="923"/>
      <c r="BI112" s="923"/>
      <c r="BJ112" s="923"/>
      <c r="BK112" s="923"/>
      <c r="BL112" s="923"/>
      <c r="BM112" s="923"/>
      <c r="BN112" s="923"/>
      <c r="BO112" s="923"/>
      <c r="BP112" s="924"/>
      <c r="BQ112" s="925">
        <v>12541</v>
      </c>
      <c r="BR112" s="926"/>
      <c r="BS112" s="926"/>
      <c r="BT112" s="926"/>
      <c r="BU112" s="926"/>
      <c r="BV112" s="926">
        <v>9687</v>
      </c>
      <c r="BW112" s="926"/>
      <c r="BX112" s="926"/>
      <c r="BY112" s="926"/>
      <c r="BZ112" s="926"/>
      <c r="CA112" s="926">
        <v>4709</v>
      </c>
      <c r="CB112" s="926"/>
      <c r="CC112" s="926"/>
      <c r="CD112" s="926"/>
      <c r="CE112" s="926"/>
      <c r="CF112" s="920">
        <v>0.1</v>
      </c>
      <c r="CG112" s="921"/>
      <c r="CH112" s="921"/>
      <c r="CI112" s="921"/>
      <c r="CJ112" s="921"/>
      <c r="CK112" s="948"/>
      <c r="CL112" s="949"/>
      <c r="CM112" s="922" t="s">
        <v>441</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137</v>
      </c>
      <c r="DH112" s="926"/>
      <c r="DI112" s="926"/>
      <c r="DJ112" s="926"/>
      <c r="DK112" s="926"/>
      <c r="DL112" s="926" t="s">
        <v>137</v>
      </c>
      <c r="DM112" s="926"/>
      <c r="DN112" s="926"/>
      <c r="DO112" s="926"/>
      <c r="DP112" s="926"/>
      <c r="DQ112" s="926" t="s">
        <v>137</v>
      </c>
      <c r="DR112" s="926"/>
      <c r="DS112" s="926"/>
      <c r="DT112" s="926"/>
      <c r="DU112" s="926"/>
      <c r="DV112" s="927" t="s">
        <v>137</v>
      </c>
      <c r="DW112" s="927"/>
      <c r="DX112" s="927"/>
      <c r="DY112" s="927"/>
      <c r="DZ112" s="928"/>
    </row>
    <row r="113" spans="1:130" s="230" customFormat="1" ht="26.25" customHeight="1" x14ac:dyDescent="0.15">
      <c r="A113" s="954"/>
      <c r="B113" s="955"/>
      <c r="C113" s="923" t="s">
        <v>442</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785</v>
      </c>
      <c r="AB113" s="938"/>
      <c r="AC113" s="938"/>
      <c r="AD113" s="938"/>
      <c r="AE113" s="939"/>
      <c r="AF113" s="940">
        <v>307</v>
      </c>
      <c r="AG113" s="938"/>
      <c r="AH113" s="938"/>
      <c r="AI113" s="938"/>
      <c r="AJ113" s="939"/>
      <c r="AK113" s="940">
        <v>312</v>
      </c>
      <c r="AL113" s="938"/>
      <c r="AM113" s="938"/>
      <c r="AN113" s="938"/>
      <c r="AO113" s="939"/>
      <c r="AP113" s="941">
        <v>0</v>
      </c>
      <c r="AQ113" s="942"/>
      <c r="AR113" s="942"/>
      <c r="AS113" s="942"/>
      <c r="AT113" s="943"/>
      <c r="AU113" s="908"/>
      <c r="AV113" s="909"/>
      <c r="AW113" s="909"/>
      <c r="AX113" s="909"/>
      <c r="AY113" s="909"/>
      <c r="AZ113" s="922" t="s">
        <v>443</v>
      </c>
      <c r="BA113" s="923"/>
      <c r="BB113" s="923"/>
      <c r="BC113" s="923"/>
      <c r="BD113" s="923"/>
      <c r="BE113" s="923"/>
      <c r="BF113" s="923"/>
      <c r="BG113" s="923"/>
      <c r="BH113" s="923"/>
      <c r="BI113" s="923"/>
      <c r="BJ113" s="923"/>
      <c r="BK113" s="923"/>
      <c r="BL113" s="923"/>
      <c r="BM113" s="923"/>
      <c r="BN113" s="923"/>
      <c r="BO113" s="923"/>
      <c r="BP113" s="924"/>
      <c r="BQ113" s="925">
        <v>1917677</v>
      </c>
      <c r="BR113" s="926"/>
      <c r="BS113" s="926"/>
      <c r="BT113" s="926"/>
      <c r="BU113" s="926"/>
      <c r="BV113" s="926">
        <v>2239907</v>
      </c>
      <c r="BW113" s="926"/>
      <c r="BX113" s="926"/>
      <c r="BY113" s="926"/>
      <c r="BZ113" s="926"/>
      <c r="CA113" s="926">
        <v>2312839</v>
      </c>
      <c r="CB113" s="926"/>
      <c r="CC113" s="926"/>
      <c r="CD113" s="926"/>
      <c r="CE113" s="926"/>
      <c r="CF113" s="920">
        <v>35.700000000000003</v>
      </c>
      <c r="CG113" s="921"/>
      <c r="CH113" s="921"/>
      <c r="CI113" s="921"/>
      <c r="CJ113" s="921"/>
      <c r="CK113" s="948"/>
      <c r="CL113" s="949"/>
      <c r="CM113" s="922" t="s">
        <v>444</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137</v>
      </c>
      <c r="DH113" s="959"/>
      <c r="DI113" s="959"/>
      <c r="DJ113" s="959"/>
      <c r="DK113" s="960"/>
      <c r="DL113" s="961" t="s">
        <v>137</v>
      </c>
      <c r="DM113" s="959"/>
      <c r="DN113" s="959"/>
      <c r="DO113" s="959"/>
      <c r="DP113" s="960"/>
      <c r="DQ113" s="961" t="s">
        <v>137</v>
      </c>
      <c r="DR113" s="959"/>
      <c r="DS113" s="959"/>
      <c r="DT113" s="959"/>
      <c r="DU113" s="960"/>
      <c r="DV113" s="962" t="s">
        <v>137</v>
      </c>
      <c r="DW113" s="963"/>
      <c r="DX113" s="963"/>
      <c r="DY113" s="963"/>
      <c r="DZ113" s="964"/>
    </row>
    <row r="114" spans="1:130" s="230" customFormat="1" ht="26.25" customHeight="1" x14ac:dyDescent="0.15">
      <c r="A114" s="954"/>
      <c r="B114" s="955"/>
      <c r="C114" s="923" t="s">
        <v>445</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288739</v>
      </c>
      <c r="AB114" s="959"/>
      <c r="AC114" s="959"/>
      <c r="AD114" s="959"/>
      <c r="AE114" s="960"/>
      <c r="AF114" s="961">
        <v>311212</v>
      </c>
      <c r="AG114" s="959"/>
      <c r="AH114" s="959"/>
      <c r="AI114" s="959"/>
      <c r="AJ114" s="960"/>
      <c r="AK114" s="961">
        <v>324353</v>
      </c>
      <c r="AL114" s="959"/>
      <c r="AM114" s="959"/>
      <c r="AN114" s="959"/>
      <c r="AO114" s="960"/>
      <c r="AP114" s="962">
        <v>5</v>
      </c>
      <c r="AQ114" s="963"/>
      <c r="AR114" s="963"/>
      <c r="AS114" s="963"/>
      <c r="AT114" s="964"/>
      <c r="AU114" s="908"/>
      <c r="AV114" s="909"/>
      <c r="AW114" s="909"/>
      <c r="AX114" s="909"/>
      <c r="AY114" s="909"/>
      <c r="AZ114" s="922" t="s">
        <v>446</v>
      </c>
      <c r="BA114" s="923"/>
      <c r="BB114" s="923"/>
      <c r="BC114" s="923"/>
      <c r="BD114" s="923"/>
      <c r="BE114" s="923"/>
      <c r="BF114" s="923"/>
      <c r="BG114" s="923"/>
      <c r="BH114" s="923"/>
      <c r="BI114" s="923"/>
      <c r="BJ114" s="923"/>
      <c r="BK114" s="923"/>
      <c r="BL114" s="923"/>
      <c r="BM114" s="923"/>
      <c r="BN114" s="923"/>
      <c r="BO114" s="923"/>
      <c r="BP114" s="924"/>
      <c r="BQ114" s="925">
        <v>2426590</v>
      </c>
      <c r="BR114" s="926"/>
      <c r="BS114" s="926"/>
      <c r="BT114" s="926"/>
      <c r="BU114" s="926"/>
      <c r="BV114" s="926">
        <v>2375939</v>
      </c>
      <c r="BW114" s="926"/>
      <c r="BX114" s="926"/>
      <c r="BY114" s="926"/>
      <c r="BZ114" s="926"/>
      <c r="CA114" s="926">
        <v>2354231</v>
      </c>
      <c r="CB114" s="926"/>
      <c r="CC114" s="926"/>
      <c r="CD114" s="926"/>
      <c r="CE114" s="926"/>
      <c r="CF114" s="920">
        <v>36.299999999999997</v>
      </c>
      <c r="CG114" s="921"/>
      <c r="CH114" s="921"/>
      <c r="CI114" s="921"/>
      <c r="CJ114" s="921"/>
      <c r="CK114" s="948"/>
      <c r="CL114" s="949"/>
      <c r="CM114" s="922" t="s">
        <v>447</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137</v>
      </c>
      <c r="DH114" s="959"/>
      <c r="DI114" s="959"/>
      <c r="DJ114" s="959"/>
      <c r="DK114" s="960"/>
      <c r="DL114" s="961" t="s">
        <v>137</v>
      </c>
      <c r="DM114" s="959"/>
      <c r="DN114" s="959"/>
      <c r="DO114" s="959"/>
      <c r="DP114" s="960"/>
      <c r="DQ114" s="961" t="s">
        <v>137</v>
      </c>
      <c r="DR114" s="959"/>
      <c r="DS114" s="959"/>
      <c r="DT114" s="959"/>
      <c r="DU114" s="960"/>
      <c r="DV114" s="962" t="s">
        <v>448</v>
      </c>
      <c r="DW114" s="963"/>
      <c r="DX114" s="963"/>
      <c r="DY114" s="963"/>
      <c r="DZ114" s="964"/>
    </row>
    <row r="115" spans="1:130" s="230" customFormat="1" ht="26.25" customHeight="1" x14ac:dyDescent="0.15">
      <c r="A115" s="954"/>
      <c r="B115" s="955"/>
      <c r="C115" s="923" t="s">
        <v>449</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t="s">
        <v>137</v>
      </c>
      <c r="AB115" s="938"/>
      <c r="AC115" s="938"/>
      <c r="AD115" s="938"/>
      <c r="AE115" s="939"/>
      <c r="AF115" s="940" t="s">
        <v>137</v>
      </c>
      <c r="AG115" s="938"/>
      <c r="AH115" s="938"/>
      <c r="AI115" s="938"/>
      <c r="AJ115" s="939"/>
      <c r="AK115" s="940" t="s">
        <v>137</v>
      </c>
      <c r="AL115" s="938"/>
      <c r="AM115" s="938"/>
      <c r="AN115" s="938"/>
      <c r="AO115" s="939"/>
      <c r="AP115" s="941" t="s">
        <v>137</v>
      </c>
      <c r="AQ115" s="942"/>
      <c r="AR115" s="942"/>
      <c r="AS115" s="942"/>
      <c r="AT115" s="943"/>
      <c r="AU115" s="908"/>
      <c r="AV115" s="909"/>
      <c r="AW115" s="909"/>
      <c r="AX115" s="909"/>
      <c r="AY115" s="909"/>
      <c r="AZ115" s="922" t="s">
        <v>450</v>
      </c>
      <c r="BA115" s="923"/>
      <c r="BB115" s="923"/>
      <c r="BC115" s="923"/>
      <c r="BD115" s="923"/>
      <c r="BE115" s="923"/>
      <c r="BF115" s="923"/>
      <c r="BG115" s="923"/>
      <c r="BH115" s="923"/>
      <c r="BI115" s="923"/>
      <c r="BJ115" s="923"/>
      <c r="BK115" s="923"/>
      <c r="BL115" s="923"/>
      <c r="BM115" s="923"/>
      <c r="BN115" s="923"/>
      <c r="BO115" s="923"/>
      <c r="BP115" s="924"/>
      <c r="BQ115" s="925">
        <v>282</v>
      </c>
      <c r="BR115" s="926"/>
      <c r="BS115" s="926"/>
      <c r="BT115" s="926"/>
      <c r="BU115" s="926"/>
      <c r="BV115" s="926">
        <v>1104</v>
      </c>
      <c r="BW115" s="926"/>
      <c r="BX115" s="926"/>
      <c r="BY115" s="926"/>
      <c r="BZ115" s="926"/>
      <c r="CA115" s="926">
        <v>425</v>
      </c>
      <c r="CB115" s="926"/>
      <c r="CC115" s="926"/>
      <c r="CD115" s="926"/>
      <c r="CE115" s="926"/>
      <c r="CF115" s="920">
        <v>0</v>
      </c>
      <c r="CG115" s="921"/>
      <c r="CH115" s="921"/>
      <c r="CI115" s="921"/>
      <c r="CJ115" s="921"/>
      <c r="CK115" s="948"/>
      <c r="CL115" s="949"/>
      <c r="CM115" s="922" t="s">
        <v>451</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137</v>
      </c>
      <c r="DH115" s="959"/>
      <c r="DI115" s="959"/>
      <c r="DJ115" s="959"/>
      <c r="DK115" s="960"/>
      <c r="DL115" s="961" t="s">
        <v>137</v>
      </c>
      <c r="DM115" s="959"/>
      <c r="DN115" s="959"/>
      <c r="DO115" s="959"/>
      <c r="DP115" s="960"/>
      <c r="DQ115" s="961" t="s">
        <v>137</v>
      </c>
      <c r="DR115" s="959"/>
      <c r="DS115" s="959"/>
      <c r="DT115" s="959"/>
      <c r="DU115" s="960"/>
      <c r="DV115" s="962" t="s">
        <v>137</v>
      </c>
      <c r="DW115" s="963"/>
      <c r="DX115" s="963"/>
      <c r="DY115" s="963"/>
      <c r="DZ115" s="964"/>
    </row>
    <row r="116" spans="1:130" s="230" customFormat="1" ht="26.25" customHeight="1" x14ac:dyDescent="0.15">
      <c r="A116" s="956"/>
      <c r="B116" s="957"/>
      <c r="C116" s="965" t="s">
        <v>452</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137</v>
      </c>
      <c r="AB116" s="959"/>
      <c r="AC116" s="959"/>
      <c r="AD116" s="959"/>
      <c r="AE116" s="960"/>
      <c r="AF116" s="961" t="s">
        <v>137</v>
      </c>
      <c r="AG116" s="959"/>
      <c r="AH116" s="959"/>
      <c r="AI116" s="959"/>
      <c r="AJ116" s="960"/>
      <c r="AK116" s="961" t="s">
        <v>137</v>
      </c>
      <c r="AL116" s="959"/>
      <c r="AM116" s="959"/>
      <c r="AN116" s="959"/>
      <c r="AO116" s="960"/>
      <c r="AP116" s="962" t="s">
        <v>137</v>
      </c>
      <c r="AQ116" s="963"/>
      <c r="AR116" s="963"/>
      <c r="AS116" s="963"/>
      <c r="AT116" s="964"/>
      <c r="AU116" s="908"/>
      <c r="AV116" s="909"/>
      <c r="AW116" s="909"/>
      <c r="AX116" s="909"/>
      <c r="AY116" s="909"/>
      <c r="AZ116" s="967" t="s">
        <v>453</v>
      </c>
      <c r="BA116" s="968"/>
      <c r="BB116" s="968"/>
      <c r="BC116" s="968"/>
      <c r="BD116" s="968"/>
      <c r="BE116" s="968"/>
      <c r="BF116" s="968"/>
      <c r="BG116" s="968"/>
      <c r="BH116" s="968"/>
      <c r="BI116" s="968"/>
      <c r="BJ116" s="968"/>
      <c r="BK116" s="968"/>
      <c r="BL116" s="968"/>
      <c r="BM116" s="968"/>
      <c r="BN116" s="968"/>
      <c r="BO116" s="968"/>
      <c r="BP116" s="969"/>
      <c r="BQ116" s="925" t="s">
        <v>137</v>
      </c>
      <c r="BR116" s="926"/>
      <c r="BS116" s="926"/>
      <c r="BT116" s="926"/>
      <c r="BU116" s="926"/>
      <c r="BV116" s="926" t="s">
        <v>137</v>
      </c>
      <c r="BW116" s="926"/>
      <c r="BX116" s="926"/>
      <c r="BY116" s="926"/>
      <c r="BZ116" s="926"/>
      <c r="CA116" s="926" t="s">
        <v>137</v>
      </c>
      <c r="CB116" s="926"/>
      <c r="CC116" s="926"/>
      <c r="CD116" s="926"/>
      <c r="CE116" s="926"/>
      <c r="CF116" s="920" t="s">
        <v>137</v>
      </c>
      <c r="CG116" s="921"/>
      <c r="CH116" s="921"/>
      <c r="CI116" s="921"/>
      <c r="CJ116" s="921"/>
      <c r="CK116" s="948"/>
      <c r="CL116" s="949"/>
      <c r="CM116" s="922" t="s">
        <v>454</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137</v>
      </c>
      <c r="DH116" s="959"/>
      <c r="DI116" s="959"/>
      <c r="DJ116" s="959"/>
      <c r="DK116" s="960"/>
      <c r="DL116" s="961" t="s">
        <v>137</v>
      </c>
      <c r="DM116" s="959"/>
      <c r="DN116" s="959"/>
      <c r="DO116" s="959"/>
      <c r="DP116" s="960"/>
      <c r="DQ116" s="961" t="s">
        <v>137</v>
      </c>
      <c r="DR116" s="959"/>
      <c r="DS116" s="959"/>
      <c r="DT116" s="959"/>
      <c r="DU116" s="960"/>
      <c r="DV116" s="962" t="s">
        <v>137</v>
      </c>
      <c r="DW116" s="963"/>
      <c r="DX116" s="963"/>
      <c r="DY116" s="963"/>
      <c r="DZ116" s="964"/>
    </row>
    <row r="117" spans="1:130" s="230" customFormat="1" ht="26.25" customHeight="1" x14ac:dyDescent="0.15">
      <c r="A117" s="912" t="s">
        <v>187</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455</v>
      </c>
      <c r="Z117" s="894"/>
      <c r="AA117" s="978">
        <v>1775021</v>
      </c>
      <c r="AB117" s="979"/>
      <c r="AC117" s="979"/>
      <c r="AD117" s="979"/>
      <c r="AE117" s="980"/>
      <c r="AF117" s="981">
        <v>1735714</v>
      </c>
      <c r="AG117" s="979"/>
      <c r="AH117" s="979"/>
      <c r="AI117" s="979"/>
      <c r="AJ117" s="980"/>
      <c r="AK117" s="981">
        <v>1771205</v>
      </c>
      <c r="AL117" s="979"/>
      <c r="AM117" s="979"/>
      <c r="AN117" s="979"/>
      <c r="AO117" s="980"/>
      <c r="AP117" s="982"/>
      <c r="AQ117" s="983"/>
      <c r="AR117" s="983"/>
      <c r="AS117" s="983"/>
      <c r="AT117" s="984"/>
      <c r="AU117" s="908"/>
      <c r="AV117" s="909"/>
      <c r="AW117" s="909"/>
      <c r="AX117" s="909"/>
      <c r="AY117" s="909"/>
      <c r="AZ117" s="974" t="s">
        <v>456</v>
      </c>
      <c r="BA117" s="975"/>
      <c r="BB117" s="975"/>
      <c r="BC117" s="975"/>
      <c r="BD117" s="975"/>
      <c r="BE117" s="975"/>
      <c r="BF117" s="975"/>
      <c r="BG117" s="975"/>
      <c r="BH117" s="975"/>
      <c r="BI117" s="975"/>
      <c r="BJ117" s="975"/>
      <c r="BK117" s="975"/>
      <c r="BL117" s="975"/>
      <c r="BM117" s="975"/>
      <c r="BN117" s="975"/>
      <c r="BO117" s="975"/>
      <c r="BP117" s="976"/>
      <c r="BQ117" s="925" t="s">
        <v>137</v>
      </c>
      <c r="BR117" s="926"/>
      <c r="BS117" s="926"/>
      <c r="BT117" s="926"/>
      <c r="BU117" s="926"/>
      <c r="BV117" s="926" t="s">
        <v>137</v>
      </c>
      <c r="BW117" s="926"/>
      <c r="BX117" s="926"/>
      <c r="BY117" s="926"/>
      <c r="BZ117" s="926"/>
      <c r="CA117" s="926" t="s">
        <v>448</v>
      </c>
      <c r="CB117" s="926"/>
      <c r="CC117" s="926"/>
      <c r="CD117" s="926"/>
      <c r="CE117" s="926"/>
      <c r="CF117" s="920" t="s">
        <v>137</v>
      </c>
      <c r="CG117" s="921"/>
      <c r="CH117" s="921"/>
      <c r="CI117" s="921"/>
      <c r="CJ117" s="921"/>
      <c r="CK117" s="948"/>
      <c r="CL117" s="949"/>
      <c r="CM117" s="922" t="s">
        <v>457</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137</v>
      </c>
      <c r="DH117" s="959"/>
      <c r="DI117" s="959"/>
      <c r="DJ117" s="959"/>
      <c r="DK117" s="960"/>
      <c r="DL117" s="961" t="s">
        <v>448</v>
      </c>
      <c r="DM117" s="959"/>
      <c r="DN117" s="959"/>
      <c r="DO117" s="959"/>
      <c r="DP117" s="960"/>
      <c r="DQ117" s="961" t="s">
        <v>137</v>
      </c>
      <c r="DR117" s="959"/>
      <c r="DS117" s="959"/>
      <c r="DT117" s="959"/>
      <c r="DU117" s="960"/>
      <c r="DV117" s="962" t="s">
        <v>137</v>
      </c>
      <c r="DW117" s="963"/>
      <c r="DX117" s="963"/>
      <c r="DY117" s="963"/>
      <c r="DZ117" s="964"/>
    </row>
    <row r="118" spans="1:130" s="230" customFormat="1" ht="26.25" customHeight="1" x14ac:dyDescent="0.15">
      <c r="A118" s="912" t="s">
        <v>430</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427</v>
      </c>
      <c r="AB118" s="893"/>
      <c r="AC118" s="893"/>
      <c r="AD118" s="893"/>
      <c r="AE118" s="894"/>
      <c r="AF118" s="892" t="s">
        <v>428</v>
      </c>
      <c r="AG118" s="893"/>
      <c r="AH118" s="893"/>
      <c r="AI118" s="893"/>
      <c r="AJ118" s="894"/>
      <c r="AK118" s="892" t="s">
        <v>307</v>
      </c>
      <c r="AL118" s="893"/>
      <c r="AM118" s="893"/>
      <c r="AN118" s="893"/>
      <c r="AO118" s="894"/>
      <c r="AP118" s="970" t="s">
        <v>429</v>
      </c>
      <c r="AQ118" s="971"/>
      <c r="AR118" s="971"/>
      <c r="AS118" s="971"/>
      <c r="AT118" s="972"/>
      <c r="AU118" s="908"/>
      <c r="AV118" s="909"/>
      <c r="AW118" s="909"/>
      <c r="AX118" s="909"/>
      <c r="AY118" s="909"/>
      <c r="AZ118" s="973" t="s">
        <v>458</v>
      </c>
      <c r="BA118" s="965"/>
      <c r="BB118" s="965"/>
      <c r="BC118" s="965"/>
      <c r="BD118" s="965"/>
      <c r="BE118" s="965"/>
      <c r="BF118" s="965"/>
      <c r="BG118" s="965"/>
      <c r="BH118" s="965"/>
      <c r="BI118" s="965"/>
      <c r="BJ118" s="965"/>
      <c r="BK118" s="965"/>
      <c r="BL118" s="965"/>
      <c r="BM118" s="965"/>
      <c r="BN118" s="965"/>
      <c r="BO118" s="965"/>
      <c r="BP118" s="966"/>
      <c r="BQ118" s="999" t="s">
        <v>137</v>
      </c>
      <c r="BR118" s="1000"/>
      <c r="BS118" s="1000"/>
      <c r="BT118" s="1000"/>
      <c r="BU118" s="1000"/>
      <c r="BV118" s="1000" t="s">
        <v>137</v>
      </c>
      <c r="BW118" s="1000"/>
      <c r="BX118" s="1000"/>
      <c r="BY118" s="1000"/>
      <c r="BZ118" s="1000"/>
      <c r="CA118" s="1000" t="s">
        <v>137</v>
      </c>
      <c r="CB118" s="1000"/>
      <c r="CC118" s="1000"/>
      <c r="CD118" s="1000"/>
      <c r="CE118" s="1000"/>
      <c r="CF118" s="920" t="s">
        <v>137</v>
      </c>
      <c r="CG118" s="921"/>
      <c r="CH118" s="921"/>
      <c r="CI118" s="921"/>
      <c r="CJ118" s="921"/>
      <c r="CK118" s="948"/>
      <c r="CL118" s="949"/>
      <c r="CM118" s="922" t="s">
        <v>459</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137</v>
      </c>
      <c r="DH118" s="959"/>
      <c r="DI118" s="959"/>
      <c r="DJ118" s="959"/>
      <c r="DK118" s="960"/>
      <c r="DL118" s="961" t="s">
        <v>137</v>
      </c>
      <c r="DM118" s="959"/>
      <c r="DN118" s="959"/>
      <c r="DO118" s="959"/>
      <c r="DP118" s="960"/>
      <c r="DQ118" s="961" t="s">
        <v>137</v>
      </c>
      <c r="DR118" s="959"/>
      <c r="DS118" s="959"/>
      <c r="DT118" s="959"/>
      <c r="DU118" s="960"/>
      <c r="DV118" s="962" t="s">
        <v>137</v>
      </c>
      <c r="DW118" s="963"/>
      <c r="DX118" s="963"/>
      <c r="DY118" s="963"/>
      <c r="DZ118" s="964"/>
    </row>
    <row r="119" spans="1:130" s="230" customFormat="1" ht="26.25" customHeight="1" x14ac:dyDescent="0.15">
      <c r="A119" s="1056" t="s">
        <v>433</v>
      </c>
      <c r="B119" s="947"/>
      <c r="C119" s="929" t="s">
        <v>434</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137</v>
      </c>
      <c r="AB119" s="900"/>
      <c r="AC119" s="900"/>
      <c r="AD119" s="900"/>
      <c r="AE119" s="901"/>
      <c r="AF119" s="902" t="s">
        <v>137</v>
      </c>
      <c r="AG119" s="900"/>
      <c r="AH119" s="900"/>
      <c r="AI119" s="900"/>
      <c r="AJ119" s="901"/>
      <c r="AK119" s="902" t="s">
        <v>137</v>
      </c>
      <c r="AL119" s="900"/>
      <c r="AM119" s="900"/>
      <c r="AN119" s="900"/>
      <c r="AO119" s="901"/>
      <c r="AP119" s="903" t="s">
        <v>137</v>
      </c>
      <c r="AQ119" s="904"/>
      <c r="AR119" s="904"/>
      <c r="AS119" s="904"/>
      <c r="AT119" s="905"/>
      <c r="AU119" s="910"/>
      <c r="AV119" s="911"/>
      <c r="AW119" s="911"/>
      <c r="AX119" s="911"/>
      <c r="AY119" s="911"/>
      <c r="AZ119" s="251" t="s">
        <v>187</v>
      </c>
      <c r="BA119" s="251"/>
      <c r="BB119" s="251"/>
      <c r="BC119" s="251"/>
      <c r="BD119" s="251"/>
      <c r="BE119" s="251"/>
      <c r="BF119" s="251"/>
      <c r="BG119" s="251"/>
      <c r="BH119" s="251"/>
      <c r="BI119" s="251"/>
      <c r="BJ119" s="251"/>
      <c r="BK119" s="251"/>
      <c r="BL119" s="251"/>
      <c r="BM119" s="251"/>
      <c r="BN119" s="251"/>
      <c r="BO119" s="977" t="s">
        <v>460</v>
      </c>
      <c r="BP119" s="1005"/>
      <c r="BQ119" s="999">
        <v>17699860</v>
      </c>
      <c r="BR119" s="1000"/>
      <c r="BS119" s="1000"/>
      <c r="BT119" s="1000"/>
      <c r="BU119" s="1000"/>
      <c r="BV119" s="1000">
        <v>18104961</v>
      </c>
      <c r="BW119" s="1000"/>
      <c r="BX119" s="1000"/>
      <c r="BY119" s="1000"/>
      <c r="BZ119" s="1000"/>
      <c r="CA119" s="1000">
        <v>17505906</v>
      </c>
      <c r="CB119" s="1000"/>
      <c r="CC119" s="1000"/>
      <c r="CD119" s="1000"/>
      <c r="CE119" s="1000"/>
      <c r="CF119" s="1001"/>
      <c r="CG119" s="1002"/>
      <c r="CH119" s="1002"/>
      <c r="CI119" s="1002"/>
      <c r="CJ119" s="1003"/>
      <c r="CK119" s="950"/>
      <c r="CL119" s="951"/>
      <c r="CM119" s="973" t="s">
        <v>461</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t="s">
        <v>137</v>
      </c>
      <c r="DH119" s="986"/>
      <c r="DI119" s="986"/>
      <c r="DJ119" s="986"/>
      <c r="DK119" s="987"/>
      <c r="DL119" s="985" t="s">
        <v>137</v>
      </c>
      <c r="DM119" s="986"/>
      <c r="DN119" s="986"/>
      <c r="DO119" s="986"/>
      <c r="DP119" s="987"/>
      <c r="DQ119" s="985" t="s">
        <v>137</v>
      </c>
      <c r="DR119" s="986"/>
      <c r="DS119" s="986"/>
      <c r="DT119" s="986"/>
      <c r="DU119" s="987"/>
      <c r="DV119" s="988" t="s">
        <v>137</v>
      </c>
      <c r="DW119" s="989"/>
      <c r="DX119" s="989"/>
      <c r="DY119" s="989"/>
      <c r="DZ119" s="990"/>
    </row>
    <row r="120" spans="1:130" s="230" customFormat="1" ht="26.25" customHeight="1" x14ac:dyDescent="0.15">
      <c r="A120" s="1057"/>
      <c r="B120" s="949"/>
      <c r="C120" s="922" t="s">
        <v>437</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137</v>
      </c>
      <c r="AB120" s="959"/>
      <c r="AC120" s="959"/>
      <c r="AD120" s="959"/>
      <c r="AE120" s="960"/>
      <c r="AF120" s="961" t="s">
        <v>137</v>
      </c>
      <c r="AG120" s="959"/>
      <c r="AH120" s="959"/>
      <c r="AI120" s="959"/>
      <c r="AJ120" s="960"/>
      <c r="AK120" s="961" t="s">
        <v>137</v>
      </c>
      <c r="AL120" s="959"/>
      <c r="AM120" s="959"/>
      <c r="AN120" s="959"/>
      <c r="AO120" s="960"/>
      <c r="AP120" s="962" t="s">
        <v>137</v>
      </c>
      <c r="AQ120" s="963"/>
      <c r="AR120" s="963"/>
      <c r="AS120" s="963"/>
      <c r="AT120" s="964"/>
      <c r="AU120" s="991" t="s">
        <v>462</v>
      </c>
      <c r="AV120" s="992"/>
      <c r="AW120" s="992"/>
      <c r="AX120" s="992"/>
      <c r="AY120" s="993"/>
      <c r="AZ120" s="929" t="s">
        <v>463</v>
      </c>
      <c r="BA120" s="897"/>
      <c r="BB120" s="897"/>
      <c r="BC120" s="897"/>
      <c r="BD120" s="897"/>
      <c r="BE120" s="897"/>
      <c r="BF120" s="897"/>
      <c r="BG120" s="897"/>
      <c r="BH120" s="897"/>
      <c r="BI120" s="897"/>
      <c r="BJ120" s="897"/>
      <c r="BK120" s="897"/>
      <c r="BL120" s="897"/>
      <c r="BM120" s="897"/>
      <c r="BN120" s="897"/>
      <c r="BO120" s="897"/>
      <c r="BP120" s="898"/>
      <c r="BQ120" s="930">
        <v>2101683</v>
      </c>
      <c r="BR120" s="931"/>
      <c r="BS120" s="931"/>
      <c r="BT120" s="931"/>
      <c r="BU120" s="931"/>
      <c r="BV120" s="931">
        <v>2666829</v>
      </c>
      <c r="BW120" s="931"/>
      <c r="BX120" s="931"/>
      <c r="BY120" s="931"/>
      <c r="BZ120" s="931"/>
      <c r="CA120" s="931">
        <v>3374425</v>
      </c>
      <c r="CB120" s="931"/>
      <c r="CC120" s="931"/>
      <c r="CD120" s="931"/>
      <c r="CE120" s="931"/>
      <c r="CF120" s="944">
        <v>52</v>
      </c>
      <c r="CG120" s="945"/>
      <c r="CH120" s="945"/>
      <c r="CI120" s="945"/>
      <c r="CJ120" s="945"/>
      <c r="CK120" s="1006" t="s">
        <v>464</v>
      </c>
      <c r="CL120" s="1007"/>
      <c r="CM120" s="1007"/>
      <c r="CN120" s="1007"/>
      <c r="CO120" s="1008"/>
      <c r="CP120" s="1014" t="s">
        <v>406</v>
      </c>
      <c r="CQ120" s="1015"/>
      <c r="CR120" s="1015"/>
      <c r="CS120" s="1015"/>
      <c r="CT120" s="1015"/>
      <c r="CU120" s="1015"/>
      <c r="CV120" s="1015"/>
      <c r="CW120" s="1015"/>
      <c r="CX120" s="1015"/>
      <c r="CY120" s="1015"/>
      <c r="CZ120" s="1015"/>
      <c r="DA120" s="1015"/>
      <c r="DB120" s="1015"/>
      <c r="DC120" s="1015"/>
      <c r="DD120" s="1015"/>
      <c r="DE120" s="1015"/>
      <c r="DF120" s="1016"/>
      <c r="DG120" s="930">
        <v>12541</v>
      </c>
      <c r="DH120" s="931"/>
      <c r="DI120" s="931"/>
      <c r="DJ120" s="931"/>
      <c r="DK120" s="931"/>
      <c r="DL120" s="931">
        <v>9687</v>
      </c>
      <c r="DM120" s="931"/>
      <c r="DN120" s="931"/>
      <c r="DO120" s="931"/>
      <c r="DP120" s="931"/>
      <c r="DQ120" s="931">
        <v>4709</v>
      </c>
      <c r="DR120" s="931"/>
      <c r="DS120" s="931"/>
      <c r="DT120" s="931"/>
      <c r="DU120" s="931"/>
      <c r="DV120" s="932">
        <v>0.1</v>
      </c>
      <c r="DW120" s="932"/>
      <c r="DX120" s="932"/>
      <c r="DY120" s="932"/>
      <c r="DZ120" s="933"/>
    </row>
    <row r="121" spans="1:130" s="230" customFormat="1" ht="26.25" customHeight="1" x14ac:dyDescent="0.15">
      <c r="A121" s="1057"/>
      <c r="B121" s="949"/>
      <c r="C121" s="974" t="s">
        <v>465</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137</v>
      </c>
      <c r="AB121" s="959"/>
      <c r="AC121" s="959"/>
      <c r="AD121" s="959"/>
      <c r="AE121" s="960"/>
      <c r="AF121" s="961" t="s">
        <v>137</v>
      </c>
      <c r="AG121" s="959"/>
      <c r="AH121" s="959"/>
      <c r="AI121" s="959"/>
      <c r="AJ121" s="960"/>
      <c r="AK121" s="961" t="s">
        <v>137</v>
      </c>
      <c r="AL121" s="959"/>
      <c r="AM121" s="959"/>
      <c r="AN121" s="959"/>
      <c r="AO121" s="960"/>
      <c r="AP121" s="962" t="s">
        <v>137</v>
      </c>
      <c r="AQ121" s="963"/>
      <c r="AR121" s="963"/>
      <c r="AS121" s="963"/>
      <c r="AT121" s="964"/>
      <c r="AU121" s="994"/>
      <c r="AV121" s="995"/>
      <c r="AW121" s="995"/>
      <c r="AX121" s="995"/>
      <c r="AY121" s="996"/>
      <c r="AZ121" s="922" t="s">
        <v>466</v>
      </c>
      <c r="BA121" s="923"/>
      <c r="BB121" s="923"/>
      <c r="BC121" s="923"/>
      <c r="BD121" s="923"/>
      <c r="BE121" s="923"/>
      <c r="BF121" s="923"/>
      <c r="BG121" s="923"/>
      <c r="BH121" s="923"/>
      <c r="BI121" s="923"/>
      <c r="BJ121" s="923"/>
      <c r="BK121" s="923"/>
      <c r="BL121" s="923"/>
      <c r="BM121" s="923"/>
      <c r="BN121" s="923"/>
      <c r="BO121" s="923"/>
      <c r="BP121" s="924"/>
      <c r="BQ121" s="925">
        <v>1432523</v>
      </c>
      <c r="BR121" s="926"/>
      <c r="BS121" s="926"/>
      <c r="BT121" s="926"/>
      <c r="BU121" s="926"/>
      <c r="BV121" s="926">
        <v>1463805</v>
      </c>
      <c r="BW121" s="926"/>
      <c r="BX121" s="926"/>
      <c r="BY121" s="926"/>
      <c r="BZ121" s="926"/>
      <c r="CA121" s="926">
        <v>1500831</v>
      </c>
      <c r="CB121" s="926"/>
      <c r="CC121" s="926"/>
      <c r="CD121" s="926"/>
      <c r="CE121" s="926"/>
      <c r="CF121" s="920">
        <v>23.1</v>
      </c>
      <c r="CG121" s="921"/>
      <c r="CH121" s="921"/>
      <c r="CI121" s="921"/>
      <c r="CJ121" s="921"/>
      <c r="CK121" s="1009"/>
      <c r="CL121" s="1010"/>
      <c r="CM121" s="1010"/>
      <c r="CN121" s="1010"/>
      <c r="CO121" s="1011"/>
      <c r="CP121" s="1019" t="s">
        <v>467</v>
      </c>
      <c r="CQ121" s="1020"/>
      <c r="CR121" s="1020"/>
      <c r="CS121" s="1020"/>
      <c r="CT121" s="1020"/>
      <c r="CU121" s="1020"/>
      <c r="CV121" s="1020"/>
      <c r="CW121" s="1020"/>
      <c r="CX121" s="1020"/>
      <c r="CY121" s="1020"/>
      <c r="CZ121" s="1020"/>
      <c r="DA121" s="1020"/>
      <c r="DB121" s="1020"/>
      <c r="DC121" s="1020"/>
      <c r="DD121" s="1020"/>
      <c r="DE121" s="1020"/>
      <c r="DF121" s="1021"/>
      <c r="DG121" s="925" t="s">
        <v>137</v>
      </c>
      <c r="DH121" s="926"/>
      <c r="DI121" s="926"/>
      <c r="DJ121" s="926"/>
      <c r="DK121" s="926"/>
      <c r="DL121" s="926" t="s">
        <v>137</v>
      </c>
      <c r="DM121" s="926"/>
      <c r="DN121" s="926"/>
      <c r="DO121" s="926"/>
      <c r="DP121" s="926"/>
      <c r="DQ121" s="926" t="s">
        <v>137</v>
      </c>
      <c r="DR121" s="926"/>
      <c r="DS121" s="926"/>
      <c r="DT121" s="926"/>
      <c r="DU121" s="926"/>
      <c r="DV121" s="927" t="s">
        <v>137</v>
      </c>
      <c r="DW121" s="927"/>
      <c r="DX121" s="927"/>
      <c r="DY121" s="927"/>
      <c r="DZ121" s="928"/>
    </row>
    <row r="122" spans="1:130" s="230" customFormat="1" ht="26.25" customHeight="1" x14ac:dyDescent="0.15">
      <c r="A122" s="1057"/>
      <c r="B122" s="949"/>
      <c r="C122" s="922" t="s">
        <v>447</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137</v>
      </c>
      <c r="AB122" s="959"/>
      <c r="AC122" s="959"/>
      <c r="AD122" s="959"/>
      <c r="AE122" s="960"/>
      <c r="AF122" s="961" t="s">
        <v>137</v>
      </c>
      <c r="AG122" s="959"/>
      <c r="AH122" s="959"/>
      <c r="AI122" s="959"/>
      <c r="AJ122" s="960"/>
      <c r="AK122" s="961" t="s">
        <v>137</v>
      </c>
      <c r="AL122" s="959"/>
      <c r="AM122" s="959"/>
      <c r="AN122" s="959"/>
      <c r="AO122" s="960"/>
      <c r="AP122" s="962" t="s">
        <v>137</v>
      </c>
      <c r="AQ122" s="963"/>
      <c r="AR122" s="963"/>
      <c r="AS122" s="963"/>
      <c r="AT122" s="964"/>
      <c r="AU122" s="994"/>
      <c r="AV122" s="995"/>
      <c r="AW122" s="995"/>
      <c r="AX122" s="995"/>
      <c r="AY122" s="996"/>
      <c r="AZ122" s="973" t="s">
        <v>468</v>
      </c>
      <c r="BA122" s="965"/>
      <c r="BB122" s="965"/>
      <c r="BC122" s="965"/>
      <c r="BD122" s="965"/>
      <c r="BE122" s="965"/>
      <c r="BF122" s="965"/>
      <c r="BG122" s="965"/>
      <c r="BH122" s="965"/>
      <c r="BI122" s="965"/>
      <c r="BJ122" s="965"/>
      <c r="BK122" s="965"/>
      <c r="BL122" s="965"/>
      <c r="BM122" s="965"/>
      <c r="BN122" s="965"/>
      <c r="BO122" s="965"/>
      <c r="BP122" s="966"/>
      <c r="BQ122" s="999">
        <v>11249406</v>
      </c>
      <c r="BR122" s="1000"/>
      <c r="BS122" s="1000"/>
      <c r="BT122" s="1000"/>
      <c r="BU122" s="1000"/>
      <c r="BV122" s="1000">
        <v>10925446</v>
      </c>
      <c r="BW122" s="1000"/>
      <c r="BX122" s="1000"/>
      <c r="BY122" s="1000"/>
      <c r="BZ122" s="1000"/>
      <c r="CA122" s="1000">
        <v>10560088</v>
      </c>
      <c r="CB122" s="1000"/>
      <c r="CC122" s="1000"/>
      <c r="CD122" s="1000"/>
      <c r="CE122" s="1000"/>
      <c r="CF122" s="1017">
        <v>162.80000000000001</v>
      </c>
      <c r="CG122" s="1018"/>
      <c r="CH122" s="1018"/>
      <c r="CI122" s="1018"/>
      <c r="CJ122" s="1018"/>
      <c r="CK122" s="1009"/>
      <c r="CL122" s="1010"/>
      <c r="CM122" s="1010"/>
      <c r="CN122" s="1010"/>
      <c r="CO122" s="1011"/>
      <c r="CP122" s="1019" t="s">
        <v>469</v>
      </c>
      <c r="CQ122" s="1020"/>
      <c r="CR122" s="1020"/>
      <c r="CS122" s="1020"/>
      <c r="CT122" s="1020"/>
      <c r="CU122" s="1020"/>
      <c r="CV122" s="1020"/>
      <c r="CW122" s="1020"/>
      <c r="CX122" s="1020"/>
      <c r="CY122" s="1020"/>
      <c r="CZ122" s="1020"/>
      <c r="DA122" s="1020"/>
      <c r="DB122" s="1020"/>
      <c r="DC122" s="1020"/>
      <c r="DD122" s="1020"/>
      <c r="DE122" s="1020"/>
      <c r="DF122" s="1021"/>
      <c r="DG122" s="925" t="s">
        <v>137</v>
      </c>
      <c r="DH122" s="926"/>
      <c r="DI122" s="926"/>
      <c r="DJ122" s="926"/>
      <c r="DK122" s="926"/>
      <c r="DL122" s="926" t="s">
        <v>137</v>
      </c>
      <c r="DM122" s="926"/>
      <c r="DN122" s="926"/>
      <c r="DO122" s="926"/>
      <c r="DP122" s="926"/>
      <c r="DQ122" s="926" t="s">
        <v>137</v>
      </c>
      <c r="DR122" s="926"/>
      <c r="DS122" s="926"/>
      <c r="DT122" s="926"/>
      <c r="DU122" s="926"/>
      <c r="DV122" s="927" t="s">
        <v>137</v>
      </c>
      <c r="DW122" s="927"/>
      <c r="DX122" s="927"/>
      <c r="DY122" s="927"/>
      <c r="DZ122" s="928"/>
    </row>
    <row r="123" spans="1:130" s="230" customFormat="1" ht="26.25" customHeight="1" x14ac:dyDescent="0.15">
      <c r="A123" s="1057"/>
      <c r="B123" s="949"/>
      <c r="C123" s="922" t="s">
        <v>454</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137</v>
      </c>
      <c r="AB123" s="959"/>
      <c r="AC123" s="959"/>
      <c r="AD123" s="959"/>
      <c r="AE123" s="960"/>
      <c r="AF123" s="961" t="s">
        <v>137</v>
      </c>
      <c r="AG123" s="959"/>
      <c r="AH123" s="959"/>
      <c r="AI123" s="959"/>
      <c r="AJ123" s="960"/>
      <c r="AK123" s="961" t="s">
        <v>137</v>
      </c>
      <c r="AL123" s="959"/>
      <c r="AM123" s="959"/>
      <c r="AN123" s="959"/>
      <c r="AO123" s="960"/>
      <c r="AP123" s="962" t="s">
        <v>137</v>
      </c>
      <c r="AQ123" s="963"/>
      <c r="AR123" s="963"/>
      <c r="AS123" s="963"/>
      <c r="AT123" s="964"/>
      <c r="AU123" s="997"/>
      <c r="AV123" s="998"/>
      <c r="AW123" s="998"/>
      <c r="AX123" s="998"/>
      <c r="AY123" s="998"/>
      <c r="AZ123" s="251" t="s">
        <v>187</v>
      </c>
      <c r="BA123" s="251"/>
      <c r="BB123" s="251"/>
      <c r="BC123" s="251"/>
      <c r="BD123" s="251"/>
      <c r="BE123" s="251"/>
      <c r="BF123" s="251"/>
      <c r="BG123" s="251"/>
      <c r="BH123" s="251"/>
      <c r="BI123" s="251"/>
      <c r="BJ123" s="251"/>
      <c r="BK123" s="251"/>
      <c r="BL123" s="251"/>
      <c r="BM123" s="251"/>
      <c r="BN123" s="251"/>
      <c r="BO123" s="977" t="s">
        <v>470</v>
      </c>
      <c r="BP123" s="1005"/>
      <c r="BQ123" s="1063">
        <v>14783612</v>
      </c>
      <c r="BR123" s="1064"/>
      <c r="BS123" s="1064"/>
      <c r="BT123" s="1064"/>
      <c r="BU123" s="1064"/>
      <c r="BV123" s="1064">
        <v>15056080</v>
      </c>
      <c r="BW123" s="1064"/>
      <c r="BX123" s="1064"/>
      <c r="BY123" s="1064"/>
      <c r="BZ123" s="1064"/>
      <c r="CA123" s="1064">
        <v>15435344</v>
      </c>
      <c r="CB123" s="1064"/>
      <c r="CC123" s="1064"/>
      <c r="CD123" s="1064"/>
      <c r="CE123" s="1064"/>
      <c r="CF123" s="1001"/>
      <c r="CG123" s="1002"/>
      <c r="CH123" s="1002"/>
      <c r="CI123" s="1002"/>
      <c r="CJ123" s="1003"/>
      <c r="CK123" s="1009"/>
      <c r="CL123" s="1010"/>
      <c r="CM123" s="1010"/>
      <c r="CN123" s="1010"/>
      <c r="CO123" s="1011"/>
      <c r="CP123" s="1019" t="s">
        <v>471</v>
      </c>
      <c r="CQ123" s="1020"/>
      <c r="CR123" s="1020"/>
      <c r="CS123" s="1020"/>
      <c r="CT123" s="1020"/>
      <c r="CU123" s="1020"/>
      <c r="CV123" s="1020"/>
      <c r="CW123" s="1020"/>
      <c r="CX123" s="1020"/>
      <c r="CY123" s="1020"/>
      <c r="CZ123" s="1020"/>
      <c r="DA123" s="1020"/>
      <c r="DB123" s="1020"/>
      <c r="DC123" s="1020"/>
      <c r="DD123" s="1020"/>
      <c r="DE123" s="1020"/>
      <c r="DF123" s="1021"/>
      <c r="DG123" s="958" t="s">
        <v>137</v>
      </c>
      <c r="DH123" s="959"/>
      <c r="DI123" s="959"/>
      <c r="DJ123" s="959"/>
      <c r="DK123" s="960"/>
      <c r="DL123" s="961" t="s">
        <v>137</v>
      </c>
      <c r="DM123" s="959"/>
      <c r="DN123" s="959"/>
      <c r="DO123" s="959"/>
      <c r="DP123" s="960"/>
      <c r="DQ123" s="961" t="s">
        <v>137</v>
      </c>
      <c r="DR123" s="959"/>
      <c r="DS123" s="959"/>
      <c r="DT123" s="959"/>
      <c r="DU123" s="960"/>
      <c r="DV123" s="962" t="s">
        <v>137</v>
      </c>
      <c r="DW123" s="963"/>
      <c r="DX123" s="963"/>
      <c r="DY123" s="963"/>
      <c r="DZ123" s="964"/>
    </row>
    <row r="124" spans="1:130" s="230" customFormat="1" ht="26.25" customHeight="1" thickBot="1" x14ac:dyDescent="0.2">
      <c r="A124" s="1057"/>
      <c r="B124" s="949"/>
      <c r="C124" s="922" t="s">
        <v>457</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137</v>
      </c>
      <c r="AB124" s="959"/>
      <c r="AC124" s="959"/>
      <c r="AD124" s="959"/>
      <c r="AE124" s="960"/>
      <c r="AF124" s="961" t="s">
        <v>137</v>
      </c>
      <c r="AG124" s="959"/>
      <c r="AH124" s="959"/>
      <c r="AI124" s="959"/>
      <c r="AJ124" s="960"/>
      <c r="AK124" s="961" t="s">
        <v>137</v>
      </c>
      <c r="AL124" s="959"/>
      <c r="AM124" s="959"/>
      <c r="AN124" s="959"/>
      <c r="AO124" s="960"/>
      <c r="AP124" s="962" t="s">
        <v>137</v>
      </c>
      <c r="AQ124" s="963"/>
      <c r="AR124" s="963"/>
      <c r="AS124" s="963"/>
      <c r="AT124" s="964"/>
      <c r="AU124" s="1059" t="s">
        <v>472</v>
      </c>
      <c r="AV124" s="1060"/>
      <c r="AW124" s="1060"/>
      <c r="AX124" s="1060"/>
      <c r="AY124" s="1060"/>
      <c r="AZ124" s="1060"/>
      <c r="BA124" s="1060"/>
      <c r="BB124" s="1060"/>
      <c r="BC124" s="1060"/>
      <c r="BD124" s="1060"/>
      <c r="BE124" s="1060"/>
      <c r="BF124" s="1060"/>
      <c r="BG124" s="1060"/>
      <c r="BH124" s="1060"/>
      <c r="BI124" s="1060"/>
      <c r="BJ124" s="1060"/>
      <c r="BK124" s="1060"/>
      <c r="BL124" s="1060"/>
      <c r="BM124" s="1060"/>
      <c r="BN124" s="1060"/>
      <c r="BO124" s="1060"/>
      <c r="BP124" s="1061"/>
      <c r="BQ124" s="1062">
        <v>45.5</v>
      </c>
      <c r="BR124" s="1027"/>
      <c r="BS124" s="1027"/>
      <c r="BT124" s="1027"/>
      <c r="BU124" s="1027"/>
      <c r="BV124" s="1027">
        <v>45</v>
      </c>
      <c r="BW124" s="1027"/>
      <c r="BX124" s="1027"/>
      <c r="BY124" s="1027"/>
      <c r="BZ124" s="1027"/>
      <c r="CA124" s="1027">
        <v>31.9</v>
      </c>
      <c r="CB124" s="1027"/>
      <c r="CC124" s="1027"/>
      <c r="CD124" s="1027"/>
      <c r="CE124" s="1027"/>
      <c r="CF124" s="1028"/>
      <c r="CG124" s="1029"/>
      <c r="CH124" s="1029"/>
      <c r="CI124" s="1029"/>
      <c r="CJ124" s="1030"/>
      <c r="CK124" s="1012"/>
      <c r="CL124" s="1012"/>
      <c r="CM124" s="1012"/>
      <c r="CN124" s="1012"/>
      <c r="CO124" s="1013"/>
      <c r="CP124" s="1019" t="s">
        <v>473</v>
      </c>
      <c r="CQ124" s="1020"/>
      <c r="CR124" s="1020"/>
      <c r="CS124" s="1020"/>
      <c r="CT124" s="1020"/>
      <c r="CU124" s="1020"/>
      <c r="CV124" s="1020"/>
      <c r="CW124" s="1020"/>
      <c r="CX124" s="1020"/>
      <c r="CY124" s="1020"/>
      <c r="CZ124" s="1020"/>
      <c r="DA124" s="1020"/>
      <c r="DB124" s="1020"/>
      <c r="DC124" s="1020"/>
      <c r="DD124" s="1020"/>
      <c r="DE124" s="1020"/>
      <c r="DF124" s="1021"/>
      <c r="DG124" s="1004" t="s">
        <v>137</v>
      </c>
      <c r="DH124" s="986"/>
      <c r="DI124" s="986"/>
      <c r="DJ124" s="986"/>
      <c r="DK124" s="987"/>
      <c r="DL124" s="985" t="s">
        <v>137</v>
      </c>
      <c r="DM124" s="986"/>
      <c r="DN124" s="986"/>
      <c r="DO124" s="986"/>
      <c r="DP124" s="987"/>
      <c r="DQ124" s="985" t="s">
        <v>137</v>
      </c>
      <c r="DR124" s="986"/>
      <c r="DS124" s="986"/>
      <c r="DT124" s="986"/>
      <c r="DU124" s="987"/>
      <c r="DV124" s="988" t="s">
        <v>137</v>
      </c>
      <c r="DW124" s="989"/>
      <c r="DX124" s="989"/>
      <c r="DY124" s="989"/>
      <c r="DZ124" s="990"/>
    </row>
    <row r="125" spans="1:130" s="230" customFormat="1" ht="26.25" customHeight="1" x14ac:dyDescent="0.15">
      <c r="A125" s="1057"/>
      <c r="B125" s="949"/>
      <c r="C125" s="922" t="s">
        <v>459</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137</v>
      </c>
      <c r="AB125" s="959"/>
      <c r="AC125" s="959"/>
      <c r="AD125" s="959"/>
      <c r="AE125" s="960"/>
      <c r="AF125" s="961" t="s">
        <v>137</v>
      </c>
      <c r="AG125" s="959"/>
      <c r="AH125" s="959"/>
      <c r="AI125" s="959"/>
      <c r="AJ125" s="960"/>
      <c r="AK125" s="961" t="s">
        <v>137</v>
      </c>
      <c r="AL125" s="959"/>
      <c r="AM125" s="959"/>
      <c r="AN125" s="959"/>
      <c r="AO125" s="960"/>
      <c r="AP125" s="962" t="s">
        <v>137</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474</v>
      </c>
      <c r="CL125" s="1007"/>
      <c r="CM125" s="1007"/>
      <c r="CN125" s="1007"/>
      <c r="CO125" s="1008"/>
      <c r="CP125" s="929" t="s">
        <v>475</v>
      </c>
      <c r="CQ125" s="897"/>
      <c r="CR125" s="897"/>
      <c r="CS125" s="897"/>
      <c r="CT125" s="897"/>
      <c r="CU125" s="897"/>
      <c r="CV125" s="897"/>
      <c r="CW125" s="897"/>
      <c r="CX125" s="897"/>
      <c r="CY125" s="897"/>
      <c r="CZ125" s="897"/>
      <c r="DA125" s="897"/>
      <c r="DB125" s="897"/>
      <c r="DC125" s="897"/>
      <c r="DD125" s="897"/>
      <c r="DE125" s="897"/>
      <c r="DF125" s="898"/>
      <c r="DG125" s="930" t="s">
        <v>137</v>
      </c>
      <c r="DH125" s="931"/>
      <c r="DI125" s="931"/>
      <c r="DJ125" s="931"/>
      <c r="DK125" s="931"/>
      <c r="DL125" s="931" t="s">
        <v>137</v>
      </c>
      <c r="DM125" s="931"/>
      <c r="DN125" s="931"/>
      <c r="DO125" s="931"/>
      <c r="DP125" s="931"/>
      <c r="DQ125" s="931" t="s">
        <v>137</v>
      </c>
      <c r="DR125" s="931"/>
      <c r="DS125" s="931"/>
      <c r="DT125" s="931"/>
      <c r="DU125" s="931"/>
      <c r="DV125" s="932" t="s">
        <v>137</v>
      </c>
      <c r="DW125" s="932"/>
      <c r="DX125" s="932"/>
      <c r="DY125" s="932"/>
      <c r="DZ125" s="933"/>
    </row>
    <row r="126" spans="1:130" s="230" customFormat="1" ht="26.25" customHeight="1" thickBot="1" x14ac:dyDescent="0.2">
      <c r="A126" s="1057"/>
      <c r="B126" s="949"/>
      <c r="C126" s="922" t="s">
        <v>461</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t="s">
        <v>448</v>
      </c>
      <c r="AB126" s="959"/>
      <c r="AC126" s="959"/>
      <c r="AD126" s="959"/>
      <c r="AE126" s="960"/>
      <c r="AF126" s="961" t="s">
        <v>137</v>
      </c>
      <c r="AG126" s="959"/>
      <c r="AH126" s="959"/>
      <c r="AI126" s="959"/>
      <c r="AJ126" s="960"/>
      <c r="AK126" s="961" t="s">
        <v>137</v>
      </c>
      <c r="AL126" s="959"/>
      <c r="AM126" s="959"/>
      <c r="AN126" s="959"/>
      <c r="AO126" s="960"/>
      <c r="AP126" s="962" t="s">
        <v>137</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476</v>
      </c>
      <c r="CQ126" s="923"/>
      <c r="CR126" s="923"/>
      <c r="CS126" s="923"/>
      <c r="CT126" s="923"/>
      <c r="CU126" s="923"/>
      <c r="CV126" s="923"/>
      <c r="CW126" s="923"/>
      <c r="CX126" s="923"/>
      <c r="CY126" s="923"/>
      <c r="CZ126" s="923"/>
      <c r="DA126" s="923"/>
      <c r="DB126" s="923"/>
      <c r="DC126" s="923"/>
      <c r="DD126" s="923"/>
      <c r="DE126" s="923"/>
      <c r="DF126" s="924"/>
      <c r="DG126" s="925" t="s">
        <v>137</v>
      </c>
      <c r="DH126" s="926"/>
      <c r="DI126" s="926"/>
      <c r="DJ126" s="926"/>
      <c r="DK126" s="926"/>
      <c r="DL126" s="926" t="s">
        <v>137</v>
      </c>
      <c r="DM126" s="926"/>
      <c r="DN126" s="926"/>
      <c r="DO126" s="926"/>
      <c r="DP126" s="926"/>
      <c r="DQ126" s="926" t="s">
        <v>137</v>
      </c>
      <c r="DR126" s="926"/>
      <c r="DS126" s="926"/>
      <c r="DT126" s="926"/>
      <c r="DU126" s="926"/>
      <c r="DV126" s="927" t="s">
        <v>137</v>
      </c>
      <c r="DW126" s="927"/>
      <c r="DX126" s="927"/>
      <c r="DY126" s="927"/>
      <c r="DZ126" s="928"/>
    </row>
    <row r="127" spans="1:130" s="230" customFormat="1" ht="26.25" customHeight="1" x14ac:dyDescent="0.15">
      <c r="A127" s="1058"/>
      <c r="B127" s="951"/>
      <c r="C127" s="973" t="s">
        <v>477</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t="s">
        <v>137</v>
      </c>
      <c r="AB127" s="959"/>
      <c r="AC127" s="959"/>
      <c r="AD127" s="959"/>
      <c r="AE127" s="960"/>
      <c r="AF127" s="961" t="s">
        <v>137</v>
      </c>
      <c r="AG127" s="959"/>
      <c r="AH127" s="959"/>
      <c r="AI127" s="959"/>
      <c r="AJ127" s="960"/>
      <c r="AK127" s="961" t="s">
        <v>137</v>
      </c>
      <c r="AL127" s="959"/>
      <c r="AM127" s="959"/>
      <c r="AN127" s="959"/>
      <c r="AO127" s="960"/>
      <c r="AP127" s="962" t="s">
        <v>137</v>
      </c>
      <c r="AQ127" s="963"/>
      <c r="AR127" s="963"/>
      <c r="AS127" s="963"/>
      <c r="AT127" s="964"/>
      <c r="AU127" s="232"/>
      <c r="AV127" s="232"/>
      <c r="AW127" s="232"/>
      <c r="AX127" s="1031" t="s">
        <v>478</v>
      </c>
      <c r="AY127" s="1032"/>
      <c r="AZ127" s="1032"/>
      <c r="BA127" s="1032"/>
      <c r="BB127" s="1032"/>
      <c r="BC127" s="1032"/>
      <c r="BD127" s="1032"/>
      <c r="BE127" s="1033"/>
      <c r="BF127" s="1034" t="s">
        <v>479</v>
      </c>
      <c r="BG127" s="1032"/>
      <c r="BH127" s="1032"/>
      <c r="BI127" s="1032"/>
      <c r="BJ127" s="1032"/>
      <c r="BK127" s="1032"/>
      <c r="BL127" s="1033"/>
      <c r="BM127" s="1034" t="s">
        <v>480</v>
      </c>
      <c r="BN127" s="1032"/>
      <c r="BO127" s="1032"/>
      <c r="BP127" s="1032"/>
      <c r="BQ127" s="1032"/>
      <c r="BR127" s="1032"/>
      <c r="BS127" s="1033"/>
      <c r="BT127" s="1034" t="s">
        <v>481</v>
      </c>
      <c r="BU127" s="1032"/>
      <c r="BV127" s="1032"/>
      <c r="BW127" s="1032"/>
      <c r="BX127" s="1032"/>
      <c r="BY127" s="1032"/>
      <c r="BZ127" s="1055"/>
      <c r="CA127" s="232"/>
      <c r="CB127" s="232"/>
      <c r="CC127" s="232"/>
      <c r="CD127" s="255"/>
      <c r="CE127" s="255"/>
      <c r="CF127" s="255"/>
      <c r="CG127" s="232"/>
      <c r="CH127" s="232"/>
      <c r="CI127" s="232"/>
      <c r="CJ127" s="254"/>
      <c r="CK127" s="1023"/>
      <c r="CL127" s="1010"/>
      <c r="CM127" s="1010"/>
      <c r="CN127" s="1010"/>
      <c r="CO127" s="1011"/>
      <c r="CP127" s="922" t="s">
        <v>482</v>
      </c>
      <c r="CQ127" s="923"/>
      <c r="CR127" s="923"/>
      <c r="CS127" s="923"/>
      <c r="CT127" s="923"/>
      <c r="CU127" s="923"/>
      <c r="CV127" s="923"/>
      <c r="CW127" s="923"/>
      <c r="CX127" s="923"/>
      <c r="CY127" s="923"/>
      <c r="CZ127" s="923"/>
      <c r="DA127" s="923"/>
      <c r="DB127" s="923"/>
      <c r="DC127" s="923"/>
      <c r="DD127" s="923"/>
      <c r="DE127" s="923"/>
      <c r="DF127" s="924"/>
      <c r="DG127" s="925" t="s">
        <v>137</v>
      </c>
      <c r="DH127" s="926"/>
      <c r="DI127" s="926"/>
      <c r="DJ127" s="926"/>
      <c r="DK127" s="926"/>
      <c r="DL127" s="926" t="s">
        <v>137</v>
      </c>
      <c r="DM127" s="926"/>
      <c r="DN127" s="926"/>
      <c r="DO127" s="926"/>
      <c r="DP127" s="926"/>
      <c r="DQ127" s="926" t="s">
        <v>137</v>
      </c>
      <c r="DR127" s="926"/>
      <c r="DS127" s="926"/>
      <c r="DT127" s="926"/>
      <c r="DU127" s="926"/>
      <c r="DV127" s="927" t="s">
        <v>137</v>
      </c>
      <c r="DW127" s="927"/>
      <c r="DX127" s="927"/>
      <c r="DY127" s="927"/>
      <c r="DZ127" s="928"/>
    </row>
    <row r="128" spans="1:130" s="230" customFormat="1" ht="26.25" customHeight="1" thickBot="1" x14ac:dyDescent="0.2">
      <c r="A128" s="1041" t="s">
        <v>483</v>
      </c>
      <c r="B128" s="1042"/>
      <c r="C128" s="1042"/>
      <c r="D128" s="1042"/>
      <c r="E128" s="1042"/>
      <c r="F128" s="1042"/>
      <c r="G128" s="1042"/>
      <c r="H128" s="1042"/>
      <c r="I128" s="1042"/>
      <c r="J128" s="1042"/>
      <c r="K128" s="1042"/>
      <c r="L128" s="1042"/>
      <c r="M128" s="1042"/>
      <c r="N128" s="1042"/>
      <c r="O128" s="1042"/>
      <c r="P128" s="1042"/>
      <c r="Q128" s="1042"/>
      <c r="R128" s="1042"/>
      <c r="S128" s="1042"/>
      <c r="T128" s="1042"/>
      <c r="U128" s="1042"/>
      <c r="V128" s="1042"/>
      <c r="W128" s="1043" t="s">
        <v>484</v>
      </c>
      <c r="X128" s="1043"/>
      <c r="Y128" s="1043"/>
      <c r="Z128" s="1044"/>
      <c r="AA128" s="1045">
        <v>313235</v>
      </c>
      <c r="AB128" s="1046"/>
      <c r="AC128" s="1046"/>
      <c r="AD128" s="1046"/>
      <c r="AE128" s="1047"/>
      <c r="AF128" s="1048">
        <v>312003</v>
      </c>
      <c r="AG128" s="1046"/>
      <c r="AH128" s="1046"/>
      <c r="AI128" s="1046"/>
      <c r="AJ128" s="1047"/>
      <c r="AK128" s="1048">
        <v>320339</v>
      </c>
      <c r="AL128" s="1046"/>
      <c r="AM128" s="1046"/>
      <c r="AN128" s="1046"/>
      <c r="AO128" s="1047"/>
      <c r="AP128" s="1049"/>
      <c r="AQ128" s="1050"/>
      <c r="AR128" s="1050"/>
      <c r="AS128" s="1050"/>
      <c r="AT128" s="1051"/>
      <c r="AU128" s="232"/>
      <c r="AV128" s="232"/>
      <c r="AW128" s="232"/>
      <c r="AX128" s="896" t="s">
        <v>485</v>
      </c>
      <c r="AY128" s="897"/>
      <c r="AZ128" s="897"/>
      <c r="BA128" s="897"/>
      <c r="BB128" s="897"/>
      <c r="BC128" s="897"/>
      <c r="BD128" s="897"/>
      <c r="BE128" s="898"/>
      <c r="BF128" s="1052" t="s">
        <v>448</v>
      </c>
      <c r="BG128" s="1053"/>
      <c r="BH128" s="1053"/>
      <c r="BI128" s="1053"/>
      <c r="BJ128" s="1053"/>
      <c r="BK128" s="1053"/>
      <c r="BL128" s="1054"/>
      <c r="BM128" s="1052">
        <v>13.91</v>
      </c>
      <c r="BN128" s="1053"/>
      <c r="BO128" s="1053"/>
      <c r="BP128" s="1053"/>
      <c r="BQ128" s="1053"/>
      <c r="BR128" s="1053"/>
      <c r="BS128" s="1054"/>
      <c r="BT128" s="1052">
        <v>20</v>
      </c>
      <c r="BU128" s="1053"/>
      <c r="BV128" s="1053"/>
      <c r="BW128" s="1053"/>
      <c r="BX128" s="1053"/>
      <c r="BY128" s="1053"/>
      <c r="BZ128" s="1076"/>
      <c r="CA128" s="255"/>
      <c r="CB128" s="255"/>
      <c r="CC128" s="255"/>
      <c r="CD128" s="255"/>
      <c r="CE128" s="255"/>
      <c r="CF128" s="255"/>
      <c r="CG128" s="232"/>
      <c r="CH128" s="232"/>
      <c r="CI128" s="232"/>
      <c r="CJ128" s="254"/>
      <c r="CK128" s="1024"/>
      <c r="CL128" s="1025"/>
      <c r="CM128" s="1025"/>
      <c r="CN128" s="1025"/>
      <c r="CO128" s="1026"/>
      <c r="CP128" s="1035" t="s">
        <v>486</v>
      </c>
      <c r="CQ128" s="726"/>
      <c r="CR128" s="726"/>
      <c r="CS128" s="726"/>
      <c r="CT128" s="726"/>
      <c r="CU128" s="726"/>
      <c r="CV128" s="726"/>
      <c r="CW128" s="726"/>
      <c r="CX128" s="726"/>
      <c r="CY128" s="726"/>
      <c r="CZ128" s="726"/>
      <c r="DA128" s="726"/>
      <c r="DB128" s="726"/>
      <c r="DC128" s="726"/>
      <c r="DD128" s="726"/>
      <c r="DE128" s="726"/>
      <c r="DF128" s="1036"/>
      <c r="DG128" s="1037">
        <v>282</v>
      </c>
      <c r="DH128" s="1038"/>
      <c r="DI128" s="1038"/>
      <c r="DJ128" s="1038"/>
      <c r="DK128" s="1038"/>
      <c r="DL128" s="1038">
        <v>1104</v>
      </c>
      <c r="DM128" s="1038"/>
      <c r="DN128" s="1038"/>
      <c r="DO128" s="1038"/>
      <c r="DP128" s="1038"/>
      <c r="DQ128" s="1038">
        <v>425</v>
      </c>
      <c r="DR128" s="1038"/>
      <c r="DS128" s="1038"/>
      <c r="DT128" s="1038"/>
      <c r="DU128" s="1038"/>
      <c r="DV128" s="1039">
        <v>0</v>
      </c>
      <c r="DW128" s="1039"/>
      <c r="DX128" s="1039"/>
      <c r="DY128" s="1039"/>
      <c r="DZ128" s="1040"/>
    </row>
    <row r="129" spans="1:131" s="230" customFormat="1" ht="26.25" customHeight="1" x14ac:dyDescent="0.15">
      <c r="A129" s="934" t="s">
        <v>108</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487</v>
      </c>
      <c r="X129" s="1071"/>
      <c r="Y129" s="1071"/>
      <c r="Z129" s="1072"/>
      <c r="AA129" s="958">
        <v>7405949</v>
      </c>
      <c r="AB129" s="959"/>
      <c r="AC129" s="959"/>
      <c r="AD129" s="959"/>
      <c r="AE129" s="960"/>
      <c r="AF129" s="961">
        <v>7766519</v>
      </c>
      <c r="AG129" s="959"/>
      <c r="AH129" s="959"/>
      <c r="AI129" s="959"/>
      <c r="AJ129" s="960"/>
      <c r="AK129" s="961">
        <v>7445827</v>
      </c>
      <c r="AL129" s="959"/>
      <c r="AM129" s="959"/>
      <c r="AN129" s="959"/>
      <c r="AO129" s="960"/>
      <c r="AP129" s="1073"/>
      <c r="AQ129" s="1074"/>
      <c r="AR129" s="1074"/>
      <c r="AS129" s="1074"/>
      <c r="AT129" s="1075"/>
      <c r="AU129" s="233"/>
      <c r="AV129" s="233"/>
      <c r="AW129" s="233"/>
      <c r="AX129" s="1065" t="s">
        <v>488</v>
      </c>
      <c r="AY129" s="923"/>
      <c r="AZ129" s="923"/>
      <c r="BA129" s="923"/>
      <c r="BB129" s="923"/>
      <c r="BC129" s="923"/>
      <c r="BD129" s="923"/>
      <c r="BE129" s="924"/>
      <c r="BF129" s="1066" t="s">
        <v>137</v>
      </c>
      <c r="BG129" s="1067"/>
      <c r="BH129" s="1067"/>
      <c r="BI129" s="1067"/>
      <c r="BJ129" s="1067"/>
      <c r="BK129" s="1067"/>
      <c r="BL129" s="1068"/>
      <c r="BM129" s="1066">
        <v>18.91</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934" t="s">
        <v>489</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490</v>
      </c>
      <c r="X130" s="1071"/>
      <c r="Y130" s="1071"/>
      <c r="Z130" s="1072"/>
      <c r="AA130" s="958">
        <v>999924</v>
      </c>
      <c r="AB130" s="959"/>
      <c r="AC130" s="959"/>
      <c r="AD130" s="959"/>
      <c r="AE130" s="960"/>
      <c r="AF130" s="961">
        <v>1005449</v>
      </c>
      <c r="AG130" s="959"/>
      <c r="AH130" s="959"/>
      <c r="AI130" s="959"/>
      <c r="AJ130" s="960"/>
      <c r="AK130" s="961">
        <v>959940</v>
      </c>
      <c r="AL130" s="959"/>
      <c r="AM130" s="959"/>
      <c r="AN130" s="959"/>
      <c r="AO130" s="960"/>
      <c r="AP130" s="1073"/>
      <c r="AQ130" s="1074"/>
      <c r="AR130" s="1074"/>
      <c r="AS130" s="1074"/>
      <c r="AT130" s="1075"/>
      <c r="AU130" s="233"/>
      <c r="AV130" s="233"/>
      <c r="AW130" s="233"/>
      <c r="AX130" s="1065" t="s">
        <v>491</v>
      </c>
      <c r="AY130" s="923"/>
      <c r="AZ130" s="923"/>
      <c r="BA130" s="923"/>
      <c r="BB130" s="923"/>
      <c r="BC130" s="923"/>
      <c r="BD130" s="923"/>
      <c r="BE130" s="924"/>
      <c r="BF130" s="1101">
        <v>6.9</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492</v>
      </c>
      <c r="X131" s="1108"/>
      <c r="Y131" s="1108"/>
      <c r="Z131" s="1109"/>
      <c r="AA131" s="1004">
        <v>6406025</v>
      </c>
      <c r="AB131" s="986"/>
      <c r="AC131" s="986"/>
      <c r="AD131" s="986"/>
      <c r="AE131" s="987"/>
      <c r="AF131" s="985">
        <v>6761070</v>
      </c>
      <c r="AG131" s="986"/>
      <c r="AH131" s="986"/>
      <c r="AI131" s="986"/>
      <c r="AJ131" s="987"/>
      <c r="AK131" s="985">
        <v>6485887</v>
      </c>
      <c r="AL131" s="986"/>
      <c r="AM131" s="986"/>
      <c r="AN131" s="986"/>
      <c r="AO131" s="987"/>
      <c r="AP131" s="1110"/>
      <c r="AQ131" s="1111"/>
      <c r="AR131" s="1111"/>
      <c r="AS131" s="1111"/>
      <c r="AT131" s="1112"/>
      <c r="AU131" s="233"/>
      <c r="AV131" s="233"/>
      <c r="AW131" s="233"/>
      <c r="AX131" s="1083" t="s">
        <v>493</v>
      </c>
      <c r="AY131" s="726"/>
      <c r="AZ131" s="726"/>
      <c r="BA131" s="726"/>
      <c r="BB131" s="726"/>
      <c r="BC131" s="726"/>
      <c r="BD131" s="726"/>
      <c r="BE131" s="1036"/>
      <c r="BF131" s="1084">
        <v>31.9</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1090" t="s">
        <v>494</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495</v>
      </c>
      <c r="W132" s="1094"/>
      <c r="X132" s="1094"/>
      <c r="Y132" s="1094"/>
      <c r="Z132" s="1095"/>
      <c r="AA132" s="1096">
        <v>7.2098063999999997</v>
      </c>
      <c r="AB132" s="1097"/>
      <c r="AC132" s="1097"/>
      <c r="AD132" s="1097"/>
      <c r="AE132" s="1098"/>
      <c r="AF132" s="1099">
        <v>6.1863285000000001</v>
      </c>
      <c r="AG132" s="1097"/>
      <c r="AH132" s="1097"/>
      <c r="AI132" s="1097"/>
      <c r="AJ132" s="1098"/>
      <c r="AK132" s="1099">
        <v>7.5691420000000003</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496</v>
      </c>
      <c r="W133" s="1077"/>
      <c r="X133" s="1077"/>
      <c r="Y133" s="1077"/>
      <c r="Z133" s="1078"/>
      <c r="AA133" s="1079">
        <v>8.9</v>
      </c>
      <c r="AB133" s="1080"/>
      <c r="AC133" s="1080"/>
      <c r="AD133" s="1080"/>
      <c r="AE133" s="1081"/>
      <c r="AF133" s="1079">
        <v>7.4</v>
      </c>
      <c r="AG133" s="1080"/>
      <c r="AH133" s="1080"/>
      <c r="AI133" s="1080"/>
      <c r="AJ133" s="1081"/>
      <c r="AK133" s="1079">
        <v>6.9</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QvK7CGeixEz8u99oDfamMyuUZXuqv3KE3fWw3WGe2B1Gzkez1m+amBgvSszyc2noicgBXvgRdKxGoSnvur9h+w==" saltValue="I5PzdUA9zIHZ5uGYeq9Rz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0">
    <pageSetUpPr fitToPage="1"/>
  </sheetPr>
  <dimension ref="A1:DQ105"/>
  <sheetViews>
    <sheetView showGridLines="0" view="pageBreakPreview" zoomScale="75" zoomScaleNormal="85" zoomScaleSheetLayoutView="75"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497</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OzHQyUAFKY0WRx89r5lXjLFbAfShsgMsznGz13gMxXS0FAO0kQ7xvKqGV5ibqxG5jmQ+JWflq6N/4fvM1MDoMA==" saltValue="l0JI6Y1yxGcCnl9X/3Z3Kw==" spinCount="100000" sheet="1" objects="1" scenarios="1"/>
  <dataConsolidate/>
  <phoneticPr fontId="2"/>
  <printOptions horizontalCentered="1" verticalCentered="1"/>
  <pageMargins left="0" right="0" top="0" bottom="0" header="0" footer="0"/>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DL89"/>
  <sheetViews>
    <sheetView showGridLines="0" zoomScale="75" zoomScaleNormal="75"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mtaafWGqpYavN3wTv0Zm4qBapelWZf4UI+xvUtVxPtNkYpMC3q+Fahzbkn+HC7PHUrdhF/fOC6gZY5gC+UvRYw==" saltValue="/7R/puDQ/CNsNi/Gsd+7gg=="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AZ73"/>
  <sheetViews>
    <sheetView showGridLines="0" view="pageBreakPreview" zoomScale="75" zoomScaleSheetLayoutView="75"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498</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499</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500</v>
      </c>
      <c r="AP7" s="272"/>
      <c r="AQ7" s="273" t="s">
        <v>501</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502</v>
      </c>
      <c r="AQ8" s="279" t="s">
        <v>503</v>
      </c>
      <c r="AR8" s="280" t="s">
        <v>504</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505</v>
      </c>
      <c r="AL9" s="1117"/>
      <c r="AM9" s="1117"/>
      <c r="AN9" s="1118"/>
      <c r="AO9" s="281">
        <v>2498501</v>
      </c>
      <c r="AP9" s="281">
        <v>92999</v>
      </c>
      <c r="AQ9" s="282">
        <v>88339</v>
      </c>
      <c r="AR9" s="283">
        <v>5.3</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506</v>
      </c>
      <c r="AL10" s="1117"/>
      <c r="AM10" s="1117"/>
      <c r="AN10" s="1118"/>
      <c r="AO10" s="284">
        <v>3553</v>
      </c>
      <c r="AP10" s="284">
        <v>132</v>
      </c>
      <c r="AQ10" s="285">
        <v>7842</v>
      </c>
      <c r="AR10" s="286">
        <v>-98.3</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507</v>
      </c>
      <c r="AL11" s="1117"/>
      <c r="AM11" s="1117"/>
      <c r="AN11" s="1118"/>
      <c r="AO11" s="284" t="s">
        <v>508</v>
      </c>
      <c r="AP11" s="284" t="s">
        <v>508</v>
      </c>
      <c r="AQ11" s="285">
        <v>2321</v>
      </c>
      <c r="AR11" s="286" t="s">
        <v>508</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509</v>
      </c>
      <c r="AL12" s="1117"/>
      <c r="AM12" s="1117"/>
      <c r="AN12" s="1118"/>
      <c r="AO12" s="284" t="s">
        <v>508</v>
      </c>
      <c r="AP12" s="284" t="s">
        <v>508</v>
      </c>
      <c r="AQ12" s="285">
        <v>10</v>
      </c>
      <c r="AR12" s="286" t="s">
        <v>508</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510</v>
      </c>
      <c r="AL13" s="1117"/>
      <c r="AM13" s="1117"/>
      <c r="AN13" s="1118"/>
      <c r="AO13" s="284">
        <v>77956</v>
      </c>
      <c r="AP13" s="284">
        <v>2902</v>
      </c>
      <c r="AQ13" s="285">
        <v>2936</v>
      </c>
      <c r="AR13" s="286">
        <v>-1.2</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511</v>
      </c>
      <c r="AL14" s="1117"/>
      <c r="AM14" s="1117"/>
      <c r="AN14" s="1118"/>
      <c r="AO14" s="284">
        <v>55997</v>
      </c>
      <c r="AP14" s="284">
        <v>2084</v>
      </c>
      <c r="AQ14" s="285">
        <v>1649</v>
      </c>
      <c r="AR14" s="286">
        <v>26.4</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512</v>
      </c>
      <c r="AL15" s="1120"/>
      <c r="AM15" s="1120"/>
      <c r="AN15" s="1121"/>
      <c r="AO15" s="284">
        <v>-177816</v>
      </c>
      <c r="AP15" s="284">
        <v>-6619</v>
      </c>
      <c r="AQ15" s="285">
        <v>-5997</v>
      </c>
      <c r="AR15" s="286">
        <v>10.4</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187</v>
      </c>
      <c r="AL16" s="1120"/>
      <c r="AM16" s="1120"/>
      <c r="AN16" s="1121"/>
      <c r="AO16" s="284">
        <v>2458191</v>
      </c>
      <c r="AP16" s="284">
        <v>91498</v>
      </c>
      <c r="AQ16" s="285">
        <v>97102</v>
      </c>
      <c r="AR16" s="286">
        <v>-5.8</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513</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514</v>
      </c>
      <c r="AP20" s="293" t="s">
        <v>515</v>
      </c>
      <c r="AQ20" s="294" t="s">
        <v>516</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517</v>
      </c>
      <c r="AL21" s="1123"/>
      <c r="AM21" s="1123"/>
      <c r="AN21" s="1124"/>
      <c r="AO21" s="297">
        <v>10.16</v>
      </c>
      <c r="AP21" s="298">
        <v>8.91</v>
      </c>
      <c r="AQ21" s="299">
        <v>1.25</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518</v>
      </c>
      <c r="AL22" s="1123"/>
      <c r="AM22" s="1123"/>
      <c r="AN22" s="1124"/>
      <c r="AO22" s="302">
        <v>97.6</v>
      </c>
      <c r="AP22" s="303">
        <v>97.5</v>
      </c>
      <c r="AQ22" s="304">
        <v>0.1</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13" t="s">
        <v>519</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x14ac:dyDescent="0.15">
      <c r="A27" s="309"/>
      <c r="AO27" s="262"/>
      <c r="AP27" s="262"/>
      <c r="AQ27" s="262"/>
      <c r="AR27" s="262"/>
      <c r="AS27" s="262"/>
      <c r="AT27" s="262"/>
    </row>
    <row r="28" spans="1:46" ht="17.25" x14ac:dyDescent="0.15">
      <c r="A28" s="263" t="s">
        <v>520</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521</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500</v>
      </c>
      <c r="AP30" s="272"/>
      <c r="AQ30" s="273" t="s">
        <v>501</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502</v>
      </c>
      <c r="AQ31" s="279" t="s">
        <v>503</v>
      </c>
      <c r="AR31" s="280" t="s">
        <v>504</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522</v>
      </c>
      <c r="AL32" s="1131"/>
      <c r="AM32" s="1131"/>
      <c r="AN32" s="1132"/>
      <c r="AO32" s="312">
        <v>1446540</v>
      </c>
      <c r="AP32" s="312">
        <v>53843</v>
      </c>
      <c r="AQ32" s="313">
        <v>55264</v>
      </c>
      <c r="AR32" s="314">
        <v>-2.6</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523</v>
      </c>
      <c r="AL33" s="1131"/>
      <c r="AM33" s="1131"/>
      <c r="AN33" s="1132"/>
      <c r="AO33" s="312" t="s">
        <v>508</v>
      </c>
      <c r="AP33" s="312" t="s">
        <v>508</v>
      </c>
      <c r="AQ33" s="313" t="s">
        <v>508</v>
      </c>
      <c r="AR33" s="314" t="s">
        <v>508</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524</v>
      </c>
      <c r="AL34" s="1131"/>
      <c r="AM34" s="1131"/>
      <c r="AN34" s="1132"/>
      <c r="AO34" s="312" t="s">
        <v>508</v>
      </c>
      <c r="AP34" s="312" t="s">
        <v>508</v>
      </c>
      <c r="AQ34" s="313">
        <v>19</v>
      </c>
      <c r="AR34" s="314" t="s">
        <v>508</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525</v>
      </c>
      <c r="AL35" s="1131"/>
      <c r="AM35" s="1131"/>
      <c r="AN35" s="1132"/>
      <c r="AO35" s="312">
        <v>312</v>
      </c>
      <c r="AP35" s="312">
        <v>12</v>
      </c>
      <c r="AQ35" s="313">
        <v>18522</v>
      </c>
      <c r="AR35" s="314">
        <v>-99.9</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526</v>
      </c>
      <c r="AL36" s="1131"/>
      <c r="AM36" s="1131"/>
      <c r="AN36" s="1132"/>
      <c r="AO36" s="312">
        <v>324353</v>
      </c>
      <c r="AP36" s="312">
        <v>12073</v>
      </c>
      <c r="AQ36" s="313">
        <v>2744</v>
      </c>
      <c r="AR36" s="314">
        <v>340</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527</v>
      </c>
      <c r="AL37" s="1131"/>
      <c r="AM37" s="1131"/>
      <c r="AN37" s="1132"/>
      <c r="AO37" s="312" t="s">
        <v>508</v>
      </c>
      <c r="AP37" s="312" t="s">
        <v>508</v>
      </c>
      <c r="AQ37" s="313">
        <v>519</v>
      </c>
      <c r="AR37" s="314" t="s">
        <v>508</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528</v>
      </c>
      <c r="AL38" s="1134"/>
      <c r="AM38" s="1134"/>
      <c r="AN38" s="1135"/>
      <c r="AO38" s="315" t="s">
        <v>508</v>
      </c>
      <c r="AP38" s="315" t="s">
        <v>508</v>
      </c>
      <c r="AQ38" s="316">
        <v>4</v>
      </c>
      <c r="AR38" s="304" t="s">
        <v>508</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529</v>
      </c>
      <c r="AL39" s="1134"/>
      <c r="AM39" s="1134"/>
      <c r="AN39" s="1135"/>
      <c r="AO39" s="312">
        <v>-320339</v>
      </c>
      <c r="AP39" s="312">
        <v>-11924</v>
      </c>
      <c r="AQ39" s="313">
        <v>-3996</v>
      </c>
      <c r="AR39" s="314">
        <v>198.4</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530</v>
      </c>
      <c r="AL40" s="1131"/>
      <c r="AM40" s="1131"/>
      <c r="AN40" s="1132"/>
      <c r="AO40" s="312">
        <v>-959940</v>
      </c>
      <c r="AP40" s="312">
        <v>-35731</v>
      </c>
      <c r="AQ40" s="313">
        <v>-50182</v>
      </c>
      <c r="AR40" s="314">
        <v>-28.8</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300</v>
      </c>
      <c r="AL41" s="1137"/>
      <c r="AM41" s="1137"/>
      <c r="AN41" s="1138"/>
      <c r="AO41" s="312">
        <v>490926</v>
      </c>
      <c r="AP41" s="312">
        <v>18273</v>
      </c>
      <c r="AQ41" s="313">
        <v>22892</v>
      </c>
      <c r="AR41" s="314">
        <v>-20.2</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531</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532</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533</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500</v>
      </c>
      <c r="AN49" s="1127" t="s">
        <v>534</v>
      </c>
      <c r="AO49" s="1128"/>
      <c r="AP49" s="1128"/>
      <c r="AQ49" s="1128"/>
      <c r="AR49" s="1129"/>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535</v>
      </c>
      <c r="AO50" s="329" t="s">
        <v>536</v>
      </c>
      <c r="AP50" s="330" t="s">
        <v>537</v>
      </c>
      <c r="AQ50" s="331" t="s">
        <v>538</v>
      </c>
      <c r="AR50" s="332" t="s">
        <v>539</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540</v>
      </c>
      <c r="AL51" s="325"/>
      <c r="AM51" s="333">
        <v>1037045</v>
      </c>
      <c r="AN51" s="334">
        <v>36049</v>
      </c>
      <c r="AO51" s="335">
        <v>46.4</v>
      </c>
      <c r="AP51" s="336">
        <v>69729</v>
      </c>
      <c r="AQ51" s="337">
        <v>1.8</v>
      </c>
      <c r="AR51" s="338">
        <v>44.6</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541</v>
      </c>
      <c r="AM52" s="341">
        <v>428029</v>
      </c>
      <c r="AN52" s="342">
        <v>14879</v>
      </c>
      <c r="AO52" s="343">
        <v>35.5</v>
      </c>
      <c r="AP52" s="344">
        <v>38908</v>
      </c>
      <c r="AQ52" s="345">
        <v>14</v>
      </c>
      <c r="AR52" s="346">
        <v>21.5</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542</v>
      </c>
      <c r="AL53" s="325"/>
      <c r="AM53" s="333">
        <v>1445839</v>
      </c>
      <c r="AN53" s="334">
        <v>51068</v>
      </c>
      <c r="AO53" s="335">
        <v>41.7</v>
      </c>
      <c r="AP53" s="336">
        <v>74581</v>
      </c>
      <c r="AQ53" s="337">
        <v>7</v>
      </c>
      <c r="AR53" s="338">
        <v>34.700000000000003</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541</v>
      </c>
      <c r="AM54" s="341">
        <v>655143</v>
      </c>
      <c r="AN54" s="342">
        <v>23140</v>
      </c>
      <c r="AO54" s="343">
        <v>55.5</v>
      </c>
      <c r="AP54" s="344">
        <v>41563</v>
      </c>
      <c r="AQ54" s="345">
        <v>6.8</v>
      </c>
      <c r="AR54" s="346">
        <v>48.7</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543</v>
      </c>
      <c r="AL55" s="325"/>
      <c r="AM55" s="333">
        <v>990374</v>
      </c>
      <c r="AN55" s="334">
        <v>35541</v>
      </c>
      <c r="AO55" s="335">
        <v>-30.4</v>
      </c>
      <c r="AP55" s="336">
        <v>76347</v>
      </c>
      <c r="AQ55" s="337">
        <v>2.4</v>
      </c>
      <c r="AR55" s="338">
        <v>-32.799999999999997</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541</v>
      </c>
      <c r="AM56" s="341">
        <v>588046</v>
      </c>
      <c r="AN56" s="342">
        <v>21103</v>
      </c>
      <c r="AO56" s="343">
        <v>-8.8000000000000007</v>
      </c>
      <c r="AP56" s="344">
        <v>41762</v>
      </c>
      <c r="AQ56" s="345">
        <v>0.5</v>
      </c>
      <c r="AR56" s="346">
        <v>-9.3000000000000007</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544</v>
      </c>
      <c r="AL57" s="325"/>
      <c r="AM57" s="333">
        <v>1729740</v>
      </c>
      <c r="AN57" s="334">
        <v>63097</v>
      </c>
      <c r="AO57" s="335">
        <v>77.5</v>
      </c>
      <c r="AP57" s="336">
        <v>69604</v>
      </c>
      <c r="AQ57" s="337">
        <v>-8.8000000000000007</v>
      </c>
      <c r="AR57" s="338">
        <v>86.3</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541</v>
      </c>
      <c r="AM58" s="341">
        <v>771739</v>
      </c>
      <c r="AN58" s="342">
        <v>28151</v>
      </c>
      <c r="AO58" s="343">
        <v>33.4</v>
      </c>
      <c r="AP58" s="344">
        <v>36247</v>
      </c>
      <c r="AQ58" s="345">
        <v>-13.2</v>
      </c>
      <c r="AR58" s="346">
        <v>46.6</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545</v>
      </c>
      <c r="AL59" s="325"/>
      <c r="AM59" s="333">
        <v>1355360</v>
      </c>
      <c r="AN59" s="334">
        <v>50449</v>
      </c>
      <c r="AO59" s="335">
        <v>-20</v>
      </c>
      <c r="AP59" s="336">
        <v>68410</v>
      </c>
      <c r="AQ59" s="337">
        <v>-1.7</v>
      </c>
      <c r="AR59" s="338">
        <v>-18.3</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541</v>
      </c>
      <c r="AM60" s="341">
        <v>536688</v>
      </c>
      <c r="AN60" s="342">
        <v>19976</v>
      </c>
      <c r="AO60" s="343">
        <v>-29</v>
      </c>
      <c r="AP60" s="344">
        <v>35086</v>
      </c>
      <c r="AQ60" s="345">
        <v>-3.2</v>
      </c>
      <c r="AR60" s="346">
        <v>-25.8</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546</v>
      </c>
      <c r="AL61" s="347"/>
      <c r="AM61" s="348">
        <v>1311672</v>
      </c>
      <c r="AN61" s="349">
        <v>47241</v>
      </c>
      <c r="AO61" s="350">
        <v>23</v>
      </c>
      <c r="AP61" s="351">
        <v>71734</v>
      </c>
      <c r="AQ61" s="352">
        <v>0.1</v>
      </c>
      <c r="AR61" s="338">
        <v>22.9</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541</v>
      </c>
      <c r="AM62" s="341">
        <v>595929</v>
      </c>
      <c r="AN62" s="342">
        <v>21450</v>
      </c>
      <c r="AO62" s="343">
        <v>17.3</v>
      </c>
      <c r="AP62" s="344">
        <v>38713</v>
      </c>
      <c r="AQ62" s="345">
        <v>1</v>
      </c>
      <c r="AR62" s="346">
        <v>16.3</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paf4h10VUmgjLPc2pVPoBk28CBtOwQjCMzVMWTb0Iq3FI614+fuIqK5TAfCOYWJ3x+EoQe5vQIhw81teLLy3lA==" saltValue="eIkuw3bXz8qU+MINH0oSV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DU121"/>
  <sheetViews>
    <sheetView showGridLines="0" zoomScale="75" zoomScaleNormal="75"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548</v>
      </c>
    </row>
    <row r="120" spans="125:125" ht="13.5" hidden="1" customHeight="1" x14ac:dyDescent="0.15"/>
    <row r="121" spans="125:125" ht="13.5" hidden="1" customHeight="1" x14ac:dyDescent="0.15">
      <c r="DU121" s="259"/>
    </row>
  </sheetData>
  <sheetProtection algorithmName="SHA-512" hashValue="YY+R3DUtvwoLUgKFZwr1U36syKU+JdJrUmiFpem2zHU67MG3/U4TpTkwMUwMHyw3q9g0FGU5+GyUoFwLCSRzRQ==" saltValue="z3Js4x+KmYWaXx7s7D3PVA=="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EL116"/>
  <sheetViews>
    <sheetView showGridLines="0" zoomScale="75" zoomScaleNormal="75"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549</v>
      </c>
    </row>
  </sheetData>
  <sheetProtection algorithmName="SHA-512" hashValue="FsGyxB+gEPQXoPQojNao5xCxp7gJiC43sks1x1/4DslddxZfSHu1uPmR8OBRdGMCWy2ZBB4qaqa8XJEaTVPSpQ==" saltValue="nsB6Lnmw4DQOn/xkaWG8Xg=="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550</v>
      </c>
      <c r="G46" s="8" t="s">
        <v>551</v>
      </c>
      <c r="H46" s="8" t="s">
        <v>552</v>
      </c>
      <c r="I46" s="8" t="s">
        <v>553</v>
      </c>
      <c r="J46" s="9" t="s">
        <v>554</v>
      </c>
    </row>
    <row r="47" spans="2:10" ht="57.75" customHeight="1" x14ac:dyDescent="0.15">
      <c r="B47" s="10"/>
      <c r="C47" s="1139" t="s">
        <v>3</v>
      </c>
      <c r="D47" s="1139"/>
      <c r="E47" s="1140"/>
      <c r="F47" s="11">
        <v>12.42</v>
      </c>
      <c r="G47" s="12">
        <v>8.66</v>
      </c>
      <c r="H47" s="12">
        <v>13.43</v>
      </c>
      <c r="I47" s="12">
        <v>10.24</v>
      </c>
      <c r="J47" s="13">
        <v>10.98</v>
      </c>
    </row>
    <row r="48" spans="2:10" ht="57.75" customHeight="1" x14ac:dyDescent="0.15">
      <c r="B48" s="14"/>
      <c r="C48" s="1141" t="s">
        <v>4</v>
      </c>
      <c r="D48" s="1141"/>
      <c r="E48" s="1142"/>
      <c r="F48" s="15">
        <v>6.43</v>
      </c>
      <c r="G48" s="16">
        <v>5.65</v>
      </c>
      <c r="H48" s="16">
        <v>5.4</v>
      </c>
      <c r="I48" s="16">
        <v>10.58</v>
      </c>
      <c r="J48" s="17">
        <v>10.17</v>
      </c>
    </row>
    <row r="49" spans="2:10" ht="57.75" customHeight="1" thickBot="1" x14ac:dyDescent="0.2">
      <c r="B49" s="18"/>
      <c r="C49" s="1143" t="s">
        <v>5</v>
      </c>
      <c r="D49" s="1143"/>
      <c r="E49" s="1144"/>
      <c r="F49" s="19" t="s">
        <v>555</v>
      </c>
      <c r="G49" s="20" t="s">
        <v>556</v>
      </c>
      <c r="H49" s="20">
        <v>5.96</v>
      </c>
      <c r="I49" s="20">
        <v>2.66</v>
      </c>
      <c r="J49" s="21" t="s">
        <v>557</v>
      </c>
    </row>
    <row r="50" spans="2:10" x14ac:dyDescent="0.15"/>
  </sheetData>
  <sheetProtection algorithmName="SHA-512" hashValue="8qSYSy9i2FTbxEOtA5qLbJVNOGMbkcYW0O9WKv6+VVyDIbycfUUu++6gxQUq6n12XTVtFAm35B+aOqNHtxg2kg==" saltValue="tnhYVFvV64HIVwuKCW+MEg=="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2024-03-13T05:37:02Z</cp:lastPrinted>
  <dcterms:created xsi:type="dcterms:W3CDTF">2024-02-05T00:19:26Z</dcterms:created>
  <dcterms:modified xsi:type="dcterms:W3CDTF">2024-03-26T02:03:55Z</dcterms:modified>
  <cp:category/>
</cp:coreProperties>
</file>