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05" yWindow="-105" windowWidth="23250" windowHeight="13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E35" i="10"/>
  <c r="CO34" i="10"/>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<sst xmlns="http://schemas.openxmlformats.org/spreadsheetml/2006/main" count="1086" uniqueCount="560">
  <si>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</si>
  <si>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</si>
  <si>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</si>
  <si>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</si>
  <si>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</si>
  <si>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</si>
  <si>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</si>
  <si>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</si>
  <si>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</si>
  <si>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</si>
  <si>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</si>
  <si>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</si>
  <si>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</si>
  <si>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</si>
  <si>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</si>
  <si>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</si>
  <si>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</si>
  <si>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</si>
  <si>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</si>
  <si>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</si>
  <si>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</si>
  <si>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</si>
  <si>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</si>
  <si>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</si>
  <si>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</si>
  <si>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</si>
  <si>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</si>
  <si>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</si>
  <si>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</si>
  <si>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</si>
  <si>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</si>
  <si>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</si>
  <si>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</si>
  <si>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</si>
  <si>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</si>
  <si>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</si>
  <si>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</si>
  <si>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</si>
  <si>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</si>
  <si>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</si>
  <si>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</si>
  <si>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</si>
  <si>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</si>
  <si>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</si>
  <si>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</si>
  <si>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</si>
  <si>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</si>
  <si>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</si>
  <si>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</si>
  <si>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</si>
  <si>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</si>
  <si>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</si>
  <si>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</si>
  <si>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</si>
  <si>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</si>
  <si>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</si>
  <si>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</si>
  <si>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</si>
  <si>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</si>
  <si>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</si>
  <si>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</si>
  <si>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</si>
  <si>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</si>
  <si>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</si>
  <si>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</si>
  <si>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</si>
  <si>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</si>
  <si>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</si>
  <si>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</si>
  <si>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</si>
  <si>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</si>
  <si>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</si>
  <si>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</si>
  <si>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</si>
  <si>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</si>
  <si>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</si>
  <si>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</si>
  <si>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</si>
  <si>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</si>
  <si>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</si>
  <si>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</si>
  <si>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</si>
  <si>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</si>
  <si>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</si>
  <si>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</si>
  <si>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</si>
  <si>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</si>
  <si>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</si>
  <si>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</si>
  <si>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</si>
  <si>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</si>
  <si>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</si>
  <si>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</si>
  <si>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</si>
  <si>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</si>
  <si>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</si>
  <si>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</si>
  <si>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</si>
  <si>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</si>
  <si>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</si>
  <si>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</si>
  <si>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</si>
  <si>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</si>
  <si>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</si>
  <si>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</si>
  <si>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</si>
  <si>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</si>
  <si>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</si>
  <si>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</si>
  <si>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</si>
  <si>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</si>
  <si>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</si>
  <si>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</si>
  <si>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</si>
  <si>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</si>
  <si>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</si>
  <si>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</si>
  <si>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</si>
  <si>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</si>
  <si>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</si>
  <si>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</si>
  <si>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</si>
  <si>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</si>
  <si>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</si>
  <si>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</si>
  <si>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</si>
  <si>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</si>
  <si>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</si>
  <si>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</si>
  <si>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</si>
  <si>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</si>
  <si>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</si>
  <si>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</si>
  <si>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</si>
  <si>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</si>
  <si>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</si>
  <si>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</si>
  <si>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</si>
  <si>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</si>
  <si>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</si>
  <si>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</si>
  <si>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</si>
  <si>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</si>
  <si>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</si>
  <si>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</si>
  <si>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</si>
  <si>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</si>
  <si>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</si>
  <si>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</si>
  <si>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</si>
  <si>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</si>
  <si>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</si>
  <si>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</si>
  <si>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</si>
  <si>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</si>
  <si>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</si>
  <si>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</si>
  <si>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</si>
  <si>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</si>
  <si>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</si>
  <si>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</si>
  <si>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</si>
  <si>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</si>
  <si>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</si>
  <si>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</si>
  <si>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</si>
  <si>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</si>
  <si>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</si>
  <si>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</si>
  <si>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</si>
  <si>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</si>
  <si>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</si>
  <si>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</si>
  <si>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</si>
  <si>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</si>
  <si>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</si>
  <si>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</si>
  <si>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</si>
  <si>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</si>
  <si>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</si>
  <si>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</si>
  <si>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</si>
  <si>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</si>
  <si>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</si>
  <si>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</si>
  <si>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</si>
  <si>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</si>
  <si>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</si>
  <si>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</si>
  <si>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</si>
  <si>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</si>
  <si>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</si>
  <si>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</si>
  <si>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</si>
  <si>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</si>
  <si>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</si>
  <si>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</si>
  <si>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</si>
  <si>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</si>
  <si>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</si>
  <si>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</si>
  <si>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</si>
  <si>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</si>
  <si>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茨城県高萩市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</si>
  <si>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</si>
  <si>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</si>
  <si>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</si>
  <si>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</si>
  <si>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</si>
  <si>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</si>
  <si>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</si>
  <si>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</si>
  <si>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</si>
  <si>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</si>
  <si>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</si>
  <si>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</si>
  <si>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</si>
  <si>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</si>
  <si>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</si>
  <si>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</si>
  <si>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</si>
  <si>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</si>
  <si>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</si>
  <si>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</si>
  <si>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</si>
  <si>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</si>
  <si>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</si>
  <si>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</si>
  <si>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</si>
  <si>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</si>
  <si>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</si>
  <si>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</si>
  <si>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</si>
  <si>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</si>
  <si>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</si>
  <si>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</si>
  <si>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</si>
  <si>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</si>
  <si>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</si>
  <si>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</si>
  <si>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</si>
  <si>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</si>
  <si>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</si>
  <si>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</si>
  <si>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</si>
  <si>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</si>
  <si>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</si>
  <si>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</si>
  <si>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</si>
  <si>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</si>
  <si>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</si>
  <si>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</si>
  <si>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</si>
  <si>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</si>
  <si>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</si>
  <si>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</si>
  <si>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</si>
  <si>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</si>
  <si>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</si>
  <si>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</si>
  <si>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</si>
  <si>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</si>
  <si>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</si>
  <si>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</si>
  <si>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</si>
  <si>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</si>
  <si>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</si>
  <si>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</si>
  <si>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</si>
  <si>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</si>
  <si>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</si>
  <si>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</si>
  <si>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</si>
  <si>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</si>
  <si>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</si>
  <si>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</si>
  <si>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</si>
  <si>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</si>
  <si>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</si>
  <si>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</si>
  <si>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</si>
  <si>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</si>
  <si>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</si>
  <si>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</si>
  <si>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</si>
  <si>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</si>
  <si>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</si>
  <si>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</si>
  <si>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</si>
  <si>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</si>
  <si>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</si>
  <si>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</si>
  <si>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</si>
  <si>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</si>
  <si>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</si>
  <si>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</si>
  <si>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</si>
  <si>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</si>
  <si>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</si>
  <si>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</si>
  <si>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</si>
  <si>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</si>
  <si>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</si>
  <si>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</si>
  <si>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</si>
  <si>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</si>
  <si>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</si>
  <si>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</si>
  <si>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</si>
  <si>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</si>
  <si>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</si>
  <si>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</si>
  <si>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</si>
  <si>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</si>
  <si>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</si>
  <si>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</si>
  <si>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</si>
  <si>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</si>
  <si>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</si>
  <si>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</si>
  <si>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</si>
  <si>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</si>
  <si>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</si>
  <si>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</si>
  <si>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</si>
  <si>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</si>
  <si>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</si>
  <si>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</si>
  <si>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</si>
  <si>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</si>
  <si>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</si>
  <si>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</si>
  <si>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</si>
  <si>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</si>
  <si>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</si>
  <si>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</si>
  <si>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</si>
  <si>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</si>
  <si>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</si>
  <si>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</si>
  <si>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</si>
  <si>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</si>
  <si>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</si>
  <si>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</si>
  <si>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</si>
  <si>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</si>
  <si>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</si>
  <si>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</si>
  <si>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</si>
  <si>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</si>
  <si>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</si>
  <si>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</si>
  <si>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</si>
  <si>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</si>
  <si>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茨城県高萩市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</si>
  <si>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</si>
  <si>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</si>
  <si>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</si>
  <si>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</si>
  <si>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</si>
  <si>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</si>
  <si>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</si>
  <si>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</si>
  <si>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</si>
  <si>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</si>
  <si>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</si>
  <si>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</si>
  <si>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</si>
  <si>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</si>
  <si>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</si>
  <si>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</si>
  <si>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</si>
  <si>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</si>
  <si>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</si>
  <si>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</si>
  <si>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</si>
  <si>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</si>
  <si>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</si>
  <si>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</si>
  <si>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</si>
  <si>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</si>
  <si>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</si>
  <si>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</si>
  <si>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</si>
  <si>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</si>
  <si>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</si>
  <si>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</si>
  <si>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</si>
  <si>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</si>
  <si>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</si>
  <si>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</si>
  <si>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</si>
  <si>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</si>
  <si>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</si>
  <si>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</si>
  <si>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</si>
  <si>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</si>
  <si>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</si>
  <si>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</si>
  <si>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</si>
  <si>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</si>
  <si>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</si>
  <si>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</si>
  <si>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</si>
  <si>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</si>
  <si>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</si>
  <si>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</si>
  <si>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</si>
  <si>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</si>
  <si>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</si>
  <si>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</si>
  <si>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</si>
  <si>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</si>
  <si>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</si>
  <si>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</si>
  <si>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</si>
  <si>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</si>
  <si>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</si>
  <si>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</si>
  <si>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</si>
  <si>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</si>
  <si>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</si>
  <si>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</si>
  <si>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</si>
  <si>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</si>
  <si>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</si>
  <si>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</si>
  <si>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</si>
  <si>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</si>
  <si>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</si>
  <si>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</si>
  <si>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</si>
  <si>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</si>
  <si>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</si>
  <si>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</si>
  <si>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</si>
  <si>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</si>
  <si>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</si>
  <si>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</si>
  <si>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</si>
  <si>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</si>
  <si>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</si>
  <si>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</si>
  <si>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</si>
  <si>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</si>
  <si>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</si>
  <si>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</si>
  <si>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</si>
  <si>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</si>
  <si>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</si>
  <si>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</si>
  <si>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</si>
  <si>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</si>
  <si>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</si>
  <si>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</si>
  <si>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</si>
  <si>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</si>
  <si>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</si>
  <si>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</si>
  <si>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</si>
  <si>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</si>
  <si>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</si>
  <si>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</si>
  <si>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</si>
  <si>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</si>
  <si>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</si>
  <si>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</si>
  <si>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</si>
  <si>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</si>
  <si>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</si>
  <si>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</si>
  <si>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</si>
  <si>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</si>
  <si>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</si>
  <si>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</si>
  <si>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</si>
  <si>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</si>
  <si>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</si>
  <si>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</si>
  <si>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</si>
  <si>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</si>
  <si>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</si>
  <si>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</si>
  <si>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</si>
  <si>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</si>
  <si>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</si>
  <si>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</si>
  <si>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</si>
  <si>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</si>
  <si>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</si>
  <si>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</si>
  <si>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</si>
  <si>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</si>
  <si>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</si>
  <si>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</si>
  <si>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</si>
  <si>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</si>
  <si>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</si>
  <si>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</si>
  <si>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</si>
  <si>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</si>
  <si>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</si>
  <si>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</si>
  <si>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</si>
  <si>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</si>
  <si>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</si>
  <si>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</si>
  <si>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</si>
  <si>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</si>
  <si>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</si>
  <si>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</si>
  <si>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</si>
  <si>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</si>
  <si>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</si>
  <si>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</si>
  <si>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</si>
  <si>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</si>
  <si>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</si>
  <si>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</si>
  <si>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</si>
  <si>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</si>
  <si>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</si>
  <si>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</si>
  <si>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</si>
  <si>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</si>
  <si>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</si>
  <si>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</si>
  <si>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</si>
  <si>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</si>
  <si>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</si>
  <si>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</si>
  <si>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0.57</t>
  </si>
  <si>
    <t>高萩市水道事業会計</t>
  </si>
  <si>
    <t>一般会計</t>
  </si>
  <si>
    <t>高萩市工業用水道事業会計</t>
  </si>
  <si>
    <t>高萩市介護保険事業特別会計</t>
  </si>
  <si>
    <t>高萩市国民健康保険事業特別会計</t>
  </si>
  <si>
    <t>高萩市霊園事業特別会計</t>
  </si>
  <si>
    <t>高萩市後期高齢者医療事業特別会計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</si>
  <si>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</si>
  <si>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</si>
  <si>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</si>
  <si>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</si>
  <si>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</si>
  <si>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</si>
  <si>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</si>
  <si>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</si>
  <si>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0"/>
  </si>
  <si>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0"/>
  </si>
  <si>
    <t>日立・高萩広域下水道組合</t>
    <rPh sb="0" eb="2">
      <t>ヒタチ</t>
    </rPh>
    <rPh sb="3" eb="5">
      <t>タカハギ</t>
    </rPh>
    <rPh sb="5" eb="7">
      <t>コウイキ</t>
    </rPh>
    <rPh sb="7" eb="10">
      <t>ゲスイドウ</t>
    </rPh>
    <rPh sb="10" eb="12">
      <t>クミアイ</t>
    </rPh>
    <phoneticPr fontId="10"/>
  </si>
  <si>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10"/>
  </si>
  <si>
    <t>高萩・北茨城広域事務組合（工業用水道事業会計）</t>
    <rPh sb="0" eb="2">
      <t>タカハギ</t>
    </rPh>
    <rPh sb="3" eb="6">
      <t>キタイバラキ</t>
    </rPh>
    <rPh sb="6" eb="8">
      <t>コウイキ</t>
    </rPh>
    <rPh sb="8" eb="10">
      <t>ジム</t>
    </rPh>
    <rPh sb="10" eb="12">
      <t>クミアイ</t>
    </rPh>
    <rPh sb="13" eb="16">
      <t>コウギョウヨウ</t>
    </rPh>
    <rPh sb="16" eb="18">
      <t>スイドウ</t>
    </rPh>
    <rPh sb="18" eb="20">
      <t>ジギョウ</t>
    </rPh>
    <rPh sb="20" eb="22">
      <t>カイケイ</t>
    </rPh>
    <phoneticPr fontId="10"/>
  </si>
  <si>
    <t>茨城租税債権管理機構</t>
    <rPh sb="0" eb="2">
      <t>イバラキ</t>
    </rPh>
    <rPh sb="2" eb="4">
      <t>ソゼイ</t>
    </rPh>
    <rPh sb="4" eb="6">
      <t>サイケン</t>
    </rPh>
    <rPh sb="6" eb="8">
      <t>カンリ</t>
    </rPh>
    <rPh sb="8" eb="10">
      <t>キコウ</t>
    </rPh>
    <phoneticPr fontId="10"/>
  </si>
  <si>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</si>
  <si>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0"/>
  </si>
  <si>
    <t>学校施設建設基金</t>
    <rPh sb="0" eb="2">
      <t>ガッコウ</t>
    </rPh>
    <rPh sb="2" eb="4">
      <t>シセツ</t>
    </rPh>
    <rPh sb="4" eb="8">
      <t>ケンセツキキン</t>
    </rPh>
    <phoneticPr fontId="5"/>
  </si>
  <si>
    <t>地域振興基金</t>
    <rPh sb="0" eb="6">
      <t>チイキシンコウキキン</t>
    </rPh>
    <phoneticPr fontId="2"/>
  </si>
  <si>
    <t>森林環境譲与税基金</t>
    <rPh sb="0" eb="4">
      <t>シンリンカンキョウ</t>
    </rPh>
    <rPh sb="4" eb="7">
      <t>ジョウヨゼイ</t>
    </rPh>
    <rPh sb="7" eb="9">
      <t>キキン</t>
    </rPh>
    <phoneticPr fontId="2"/>
  </si>
  <si>
    <t>霊園管理基金</t>
    <rPh sb="0" eb="4">
      <t>レイエンカンリ</t>
    </rPh>
    <rPh sb="4" eb="6">
      <t>キキン</t>
    </rPh>
    <phoneticPr fontId="2"/>
  </si>
  <si>
    <t>ふるさと水と土保全対策基金</t>
    <rPh sb="4" eb="5">
      <t>ミズ</t>
    </rPh>
    <rPh sb="6" eb="7">
      <t>ツチ</t>
    </rPh>
    <rPh sb="7" eb="9">
      <t>ホゼン</t>
    </rPh>
    <rPh sb="9" eb="11">
      <t>タイサク</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</si>
</sst>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4B35-470F-A18C-F2D50EE0B6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51068</c:v>
                </c:pt>
                <c:pt idx="1">
                  <c:v>35541</c:v>
                </c:pt>
                <c:pt idx="2">
                  <c:v>63097</c:v>
                </c:pt>
                <c:pt idx="3">
                  <c:v>50449</c:v>
                </c:pt>
                <c:pt idx="4">
                  <c:v>40985</c:v>
                </c:pt>
              </c:numCache>
            </c:numRef>
          </c:val>
          <c:smooth val="0"/>
          <c:extLst>
            <c:ext xmlns:c16="http://schemas.microsoft.com/office/drawing/2014/chart" uri="{C3380CC4-5D6E-409C-BE32-E72D297353CC}">
              <c16:uniqueId val="{00000001-4B35-470F-A18C-F2D50EE0B6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5.65</c:v>
                </c:pt>
                <c:pt idx="1">
                  <c:v>5.4</c:v>
                </c:pt>
                <c:pt idx="2">
                  <c:v>10.58</c:v>
                </c:pt>
                <c:pt idx="3">
                  <c:v>10.17</c:v>
                </c:pt>
                <c:pt idx="4">
                  <c:v>9.2799999999999994</c:v>
                </c:pt>
              </c:numCache>
            </c:numRef>
          </c:val>
          <c:extLst>
            <c:ext xmlns:c16="http://schemas.microsoft.com/office/drawing/2014/chart" uri="{C3380CC4-5D6E-409C-BE32-E72D297353CC}">
              <c16:uniqueId val="{00000000-1ADF-4FB5-9250-94C10CB970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8.66</c:v>
                </c:pt>
                <c:pt idx="1">
                  <c:v>13.43</c:v>
                </c:pt>
                <c:pt idx="2">
                  <c:v>10.24</c:v>
                </c:pt>
                <c:pt idx="3">
                  <c:v>10.98</c:v>
                </c:pt>
                <c:pt idx="4">
                  <c:v>12.05</c:v>
                </c:pt>
              </c:numCache>
            </c:numRef>
          </c:val>
          <c:extLst>
            <c:ext xmlns:c16="http://schemas.microsoft.com/office/drawing/2014/chart" uri="{C3380CC4-5D6E-409C-BE32-E72D297353CC}">
              <c16:uniqueId val="{00000001-1ADF-4FB5-9250-94C10CB970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5.96</c:v>
                </c:pt>
                <c:pt idx="2">
                  <c:v>2.66</c:v>
                </c:pt>
                <c:pt idx="3">
                  <c:v>-0.56999999999999995</c:v>
                </c:pt>
                <c:pt idx="4">
                  <c:v>0.4</c:v>
                </c:pt>
              </c:numCache>
            </c:numRef>
          </c:val>
          <c:smooth val="0"/>
          <c:extLst>
            <c:ext xmlns:c16="http://schemas.microsoft.com/office/drawing/2014/chart" uri="{C3380CC4-5D6E-409C-BE32-E72D297353CC}">
              <c16:uniqueId val="{00000002-1ADF-4FB5-9250-94C10CB970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71-4E43-BC2E-938F450FF0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71-4E43-BC2E-938F450FF0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71-4E43-BC2E-938F450FF0AC}"/>
            </c:ext>
          </c:extLst>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3271-4E43-BC2E-938F450FF0AC}"/>
            </c:ext>
          </c:extLst>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0.1</c:v>
                </c:pt>
                <c:pt idx="6">
                  <c:v>#N/A</c:v>
                </c:pt>
                <c:pt idx="7">
                  <c:v>0.01</c:v>
                </c:pt>
                <c:pt idx="8">
                  <c:v>#N/A</c:v>
                </c:pt>
                <c:pt idx="9">
                  <c:v>0.02</c:v>
                </c:pt>
              </c:numCache>
            </c:numRef>
          </c:val>
          <c:extLst>
            <c:ext xmlns:c16="http://schemas.microsoft.com/office/drawing/2014/chart" uri="{C3380CC4-5D6E-409C-BE32-E72D297353CC}">
              <c16:uniqueId val="{00000004-3271-4E43-BC2E-938F450FF0AC}"/>
            </c:ext>
          </c:extLst>
        </c:ser>
        <c:ser>
          <c:idx val="5"/>
          <c:order val="5"/>
          <c:tx>
            <c:strRef>
              <c:f>データシート!$A$32</c:f>
              <c:strCache>
                <c:ptCount val="1"/>
                <c:pt idx="0">
                  <c:v>高萩市国民健康保険事業特別会計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0.38</c:v>
                </c:pt>
                <c:pt idx="4">
                  <c:v>#N/A</c:v>
                </c:pt>
                <c:pt idx="5">
                  <c:v>0.56999999999999995</c:v>
                </c:pt>
                <c:pt idx="6">
                  <c:v>#N/A</c:v>
                </c:pt>
                <c:pt idx="7">
                  <c:v>0.4</c:v>
                </c:pt>
                <c:pt idx="8">
                  <c:v>#N/A</c:v>
                </c:pt>
                <c:pt idx="9">
                  <c:v>0.72</c:v>
                </c:pt>
              </c:numCache>
            </c:numRef>
          </c:val>
          <c:extLst>
            <c:ext xmlns:c16="http://schemas.microsoft.com/office/drawing/2014/chart" uri="{C3380CC4-5D6E-409C-BE32-E72D297353CC}">
              <c16:uniqueId val="{00000005-3271-4E43-BC2E-938F450FF0AC}"/>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2.2400000000000002</c:v>
                </c:pt>
                <c:pt idx="2">
                  <c:v>#N/A</c:v>
                </c:pt>
                <c:pt idx="3">
                  <c:v>2.74</c:v>
                </c:pt>
                <c:pt idx="4">
                  <c:v>#N/A</c:v>
                </c:pt>
                <c:pt idx="5">
                  <c:v>1.73</c:v>
                </c:pt>
                <c:pt idx="6">
                  <c:v>#N/A</c:v>
                </c:pt>
                <c:pt idx="7">
                  <c:v>1.72</c:v>
                </c:pt>
                <c:pt idx="8">
                  <c:v>#N/A</c:v>
                </c:pt>
                <c:pt idx="9">
                  <c:v>2.0299999999999998</c:v>
                </c:pt>
              </c:numCache>
            </c:numRef>
          </c:val>
          <c:extLst>
            <c:ext xmlns:c16="http://schemas.microsoft.com/office/drawing/2014/chart" uri="{C3380CC4-5D6E-409C-BE32-E72D297353CC}">
              <c16:uniqueId val="{00000006-3271-4E43-BC2E-938F450FF0AC}"/>
            </c:ext>
          </c:extLst>
        </c:ser>
        <c:ser>
          <c:idx val="7"/>
          <c:order val="7"/>
          <c:tx>
            <c:strRef>
              <c:f>データシート!$A$34</c:f>
              <c:strCache>
                <c:ptCount val="1"/>
                <c:pt idx="0">
                  <c:v>高萩市工業用水道事業会計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7.18</c:v>
                </c:pt>
                <c:pt idx="2">
                  <c:v>#N/A</c:v>
                </c:pt>
                <c:pt idx="3">
                  <c:v>7.4</c:v>
                </c:pt>
                <c:pt idx="4">
                  <c:v>#N/A</c:v>
                </c:pt>
                <c:pt idx="5">
                  <c:v>7.26</c:v>
                </c:pt>
                <c:pt idx="6">
                  <c:v>#N/A</c:v>
                </c:pt>
                <c:pt idx="7">
                  <c:v>7.33</c:v>
                </c:pt>
                <c:pt idx="8">
                  <c:v>#N/A</c:v>
                </c:pt>
                <c:pt idx="9">
                  <c:v>7.01</c:v>
                </c:pt>
              </c:numCache>
            </c:numRef>
          </c:val>
          <c:extLst>
            <c:ext xmlns:c16="http://schemas.microsoft.com/office/drawing/2014/chart" uri="{C3380CC4-5D6E-409C-BE32-E72D297353CC}">
              <c16:uniqueId val="{00000007-3271-4E43-BC2E-938F450FF0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5.62</c:v>
                </c:pt>
                <c:pt idx="2">
                  <c:v>#N/A</c:v>
                </c:pt>
                <c:pt idx="3">
                  <c:v>5.35</c:v>
                </c:pt>
                <c:pt idx="4">
                  <c:v>#N/A</c:v>
                </c:pt>
                <c:pt idx="5">
                  <c:v>10.48</c:v>
                </c:pt>
                <c:pt idx="6">
                  <c:v>#N/A</c:v>
                </c:pt>
                <c:pt idx="7">
                  <c:v>10.15</c:v>
                </c:pt>
                <c:pt idx="8">
                  <c:v>#N/A</c:v>
                </c:pt>
                <c:pt idx="9">
                  <c:v>9.24</c:v>
                </c:pt>
              </c:numCache>
            </c:numRef>
          </c:val>
          <c:extLst>
            <c:ext xmlns:c16="http://schemas.microsoft.com/office/drawing/2014/chart" uri="{C3380CC4-5D6E-409C-BE32-E72D297353CC}">
              <c16:uniqueId val="{00000008-3271-4E43-BC2E-938F450FF0AC}"/>
            </c:ext>
          </c:extLst>
        </c:ser>
        <c:ser>
          <c:idx val="9"/>
          <c:order val="9"/>
          <c:tx>
            <c:strRef>
              <c:f>データシート!$A$36</c:f>
              <c:strCache>
                <c:ptCount val="1"/>
                <c:pt idx="0">
                  <c:v>高萩市水道事業会計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11.51</c:v>
                </c:pt>
                <c:pt idx="2">
                  <c:v>#N/A</c:v>
                </c:pt>
                <c:pt idx="3">
                  <c:v>12.11</c:v>
                </c:pt>
                <c:pt idx="4">
                  <c:v>#N/A</c:v>
                </c:pt>
                <c:pt idx="5">
                  <c:v>12.83</c:v>
                </c:pt>
                <c:pt idx="6">
                  <c:v>#N/A</c:v>
                </c:pt>
                <c:pt idx="7">
                  <c:v>14.3</c:v>
                </c:pt>
                <c:pt idx="8">
                  <c:v>#N/A</c:v>
                </c:pt>
                <c:pt idx="9">
                  <c:v>15.62</c:v>
                </c:pt>
              </c:numCache>
            </c:numRef>
          </c:val>
          <c:extLst>
            <c:ext xmlns:c16="http://schemas.microsoft.com/office/drawing/2014/chart" uri="{C3380CC4-5D6E-409C-BE32-E72D297353CC}">
              <c16:uniqueId val="{00000009-3271-4E43-BC2E-938F450FF0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1302</c:v>
                </c:pt>
                <c:pt idx="5">
                  <c:v>1313</c:v>
                </c:pt>
                <c:pt idx="8">
                  <c:v>1317</c:v>
                </c:pt>
                <c:pt idx="11">
                  <c:v>1281</c:v>
                </c:pt>
                <c:pt idx="14">
                  <c:v>1254</c:v>
                </c:pt>
              </c:numCache>
            </c:numRef>
          </c:val>
          <c:extLst>
            <c:ext xmlns:c16="http://schemas.microsoft.com/office/drawing/2014/chart" uri="{C3380CC4-5D6E-409C-BE32-E72D297353CC}">
              <c16:uniqueId val="{00000000-C88F-44A4-9C77-0C613B8E25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8F-44A4-9C77-0C613B8E25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8F-44A4-9C77-0C613B8E25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304</c:v>
                </c:pt>
                <c:pt idx="3">
                  <c:v>289</c:v>
                </c:pt>
                <c:pt idx="6">
                  <c:v>311</c:v>
                </c:pt>
                <c:pt idx="9">
                  <c:v>324</c:v>
                </c:pt>
                <c:pt idx="12">
                  <c:v>377</c:v>
                </c:pt>
              </c:numCache>
            </c:numRef>
          </c:val>
          <c:extLst>
            <c:ext xmlns:c16="http://schemas.microsoft.com/office/drawing/2014/chart" uri="{C3380CC4-5D6E-409C-BE32-E72D297353CC}">
              <c16:uniqueId val="{00000003-C88F-44A4-9C77-0C613B8E25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4-C88F-44A4-9C77-0C613B8E25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8F-44A4-9C77-0C613B8E25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8F-44A4-9C77-0C613B8E25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1553</c:v>
                </c:pt>
                <c:pt idx="3">
                  <c:v>1485</c:v>
                </c:pt>
                <c:pt idx="6">
                  <c:v>1424</c:v>
                </c:pt>
                <c:pt idx="9">
                  <c:v>1447</c:v>
                </c:pt>
                <c:pt idx="12">
                  <c:v>1454</c:v>
                </c:pt>
              </c:numCache>
            </c:numRef>
          </c:val>
          <c:extLst>
            <c:ext xmlns:c16="http://schemas.microsoft.com/office/drawing/2014/chart" uri="{C3380CC4-5D6E-409C-BE32-E72D297353CC}">
              <c16:uniqueId val="{00000007-C88F-44A4-9C77-0C613B8E25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557</c:v>
                </c:pt>
                <c:pt idx="2">
                  <c:v>#N/A</c:v>
                </c:pt>
                <c:pt idx="3">
                  <c:v>#N/A</c:v>
                </c:pt>
                <c:pt idx="4">
                  <c:v>462</c:v>
                </c:pt>
                <c:pt idx="5">
                  <c:v>#N/A</c:v>
                </c:pt>
                <c:pt idx="6">
                  <c:v>#N/A</c:v>
                </c:pt>
                <c:pt idx="7">
                  <c:v>418</c:v>
                </c:pt>
                <c:pt idx="8">
                  <c:v>#N/A</c:v>
                </c:pt>
                <c:pt idx="9">
                  <c:v>#N/A</c:v>
                </c:pt>
                <c:pt idx="10">
                  <c:v>490</c:v>
                </c:pt>
                <c:pt idx="11">
                  <c:v>#N/A</c:v>
                </c:pt>
                <c:pt idx="12">
                  <c:v>#N/A</c:v>
                </c:pt>
                <c:pt idx="13">
                  <c:v>577</c:v>
                </c:pt>
                <c:pt idx="14">
                  <c:v>#N/A</c:v>
                </c:pt>
              </c:numCache>
            </c:numRef>
          </c:val>
          <c:smooth val="0"/>
          <c:extLst>
            <c:ext xmlns:c16="http://schemas.microsoft.com/office/drawing/2014/chart" uri="{C3380CC4-5D6E-409C-BE32-E72D297353CC}">
              <c16:uniqueId val="{00000008-C88F-44A4-9C77-0C613B8E25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11043</c:v>
                </c:pt>
                <c:pt idx="5">
                  <c:v>11249</c:v>
                </c:pt>
                <c:pt idx="8">
                  <c:v>10925</c:v>
                </c:pt>
                <c:pt idx="11">
                  <c:v>10560</c:v>
                </c:pt>
                <c:pt idx="14">
                  <c:v>10398</c:v>
                </c:pt>
              </c:numCache>
            </c:numRef>
          </c:val>
          <c:extLst>
            <c:ext xmlns:c16="http://schemas.microsoft.com/office/drawing/2014/chart" uri="{C3380CC4-5D6E-409C-BE32-E72D297353CC}">
              <c16:uniqueId val="{00000000-3F97-4E57-8D8E-062F07541F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1424</c:v>
                </c:pt>
                <c:pt idx="5">
                  <c:v>1433</c:v>
                </c:pt>
                <c:pt idx="8">
                  <c:v>1464</c:v>
                </c:pt>
                <c:pt idx="11">
                  <c:v>1501</c:v>
                </c:pt>
                <c:pt idx="14">
                  <c:v>1470</c:v>
                </c:pt>
              </c:numCache>
            </c:numRef>
          </c:val>
          <c:extLst>
            <c:ext xmlns:c16="http://schemas.microsoft.com/office/drawing/2014/chart" uri="{C3380CC4-5D6E-409C-BE32-E72D297353CC}">
              <c16:uniqueId val="{00000001-3F97-4E57-8D8E-062F07541F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1443</c:v>
                </c:pt>
                <c:pt idx="5">
                  <c:v>2102</c:v>
                </c:pt>
                <c:pt idx="8">
                  <c:v>2667</c:v>
                </c:pt>
                <c:pt idx="11">
                  <c:v>3374</c:v>
                </c:pt>
                <c:pt idx="14">
                  <c:v>3493</c:v>
                </c:pt>
              </c:numCache>
            </c:numRef>
          </c:val>
          <c:extLst>
            <c:ext xmlns:c16="http://schemas.microsoft.com/office/drawing/2014/chart" uri="{C3380CC4-5D6E-409C-BE32-E72D297353CC}">
              <c16:uniqueId val="{00000002-3F97-4E57-8D8E-062F07541F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7-4E57-8D8E-062F07541F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97-4E57-8D8E-062F07541F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3F97-4E57-8D8E-062F07541F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2430</c:v>
                </c:pt>
                <c:pt idx="3">
                  <c:v>2427</c:v>
                </c:pt>
                <c:pt idx="6">
                  <c:v>2376</c:v>
                </c:pt>
                <c:pt idx="9">
                  <c:v>2354</c:v>
                </c:pt>
                <c:pt idx="12">
                  <c:v>2331</c:v>
                </c:pt>
              </c:numCache>
            </c:numRef>
          </c:val>
          <c:extLst>
            <c:ext xmlns:c16="http://schemas.microsoft.com/office/drawing/2014/chart" uri="{C3380CC4-5D6E-409C-BE32-E72D297353CC}">
              <c16:uniqueId val="{00000006-3F97-4E57-8D8E-062F07541F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1860</c:v>
                </c:pt>
                <c:pt idx="3">
                  <c:v>1918</c:v>
                </c:pt>
                <c:pt idx="6">
                  <c:v>2240</c:v>
                </c:pt>
                <c:pt idx="9">
                  <c:v>2313</c:v>
                </c:pt>
                <c:pt idx="12">
                  <c:v>2484</c:v>
                </c:pt>
              </c:numCache>
            </c:numRef>
          </c:val>
          <c:extLst>
            <c:ext xmlns:c16="http://schemas.microsoft.com/office/drawing/2014/chart" uri="{C3380CC4-5D6E-409C-BE32-E72D297353CC}">
              <c16:uniqueId val="{00000007-3F97-4E57-8D8E-062F07541F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c:v>
                </c:pt>
                <c:pt idx="3">
                  <c:v>13</c:v>
                </c:pt>
                <c:pt idx="6">
                  <c:v>10</c:v>
                </c:pt>
                <c:pt idx="9">
                  <c:v>5</c:v>
                </c:pt>
                <c:pt idx="12">
                  <c:v>3</c:v>
                </c:pt>
              </c:numCache>
            </c:numRef>
          </c:val>
          <c:extLst>
            <c:ext xmlns:c16="http://schemas.microsoft.com/office/drawing/2014/chart" uri="{C3380CC4-5D6E-409C-BE32-E72D297353CC}">
              <c16:uniqueId val="{00000008-3F97-4E57-8D8E-062F07541F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97-4E57-8D8E-062F07541F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13780</c:v>
                </c:pt>
                <c:pt idx="3">
                  <c:v>13343</c:v>
                </c:pt>
                <c:pt idx="6">
                  <c:v>13478</c:v>
                </c:pt>
                <c:pt idx="9">
                  <c:v>12834</c:v>
                </c:pt>
                <c:pt idx="12">
                  <c:v>12393</c:v>
                </c:pt>
              </c:numCache>
            </c:numRef>
          </c:val>
          <c:extLst>
            <c:ext xmlns:c16="http://schemas.microsoft.com/office/drawing/2014/chart" uri="{C3380CC4-5D6E-409C-BE32-E72D297353CC}">
              <c16:uniqueId val="{0000000A-3F97-4E57-8D8E-062F07541F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4177</c:v>
                </c:pt>
                <c:pt idx="2">
                  <c:v>#N/A</c:v>
                </c:pt>
                <c:pt idx="3">
                  <c:v>#N/A</c:v>
                </c:pt>
                <c:pt idx="4">
                  <c:v>2916</c:v>
                </c:pt>
                <c:pt idx="5">
                  <c:v>#N/A</c:v>
                </c:pt>
                <c:pt idx="6">
                  <c:v>#N/A</c:v>
                </c:pt>
                <c:pt idx="7">
                  <c:v>3049</c:v>
                </c:pt>
                <c:pt idx="8">
                  <c:v>#N/A</c:v>
                </c:pt>
                <c:pt idx="9">
                  <c:v>#N/A</c:v>
                </c:pt>
                <c:pt idx="10">
                  <c:v>2071</c:v>
                </c:pt>
                <c:pt idx="11">
                  <c:v>#N/A</c:v>
                </c:pt>
                <c:pt idx="12">
                  <c:v>#N/A</c:v>
                </c:pt>
                <c:pt idx="13">
                  <c:v>1849</c:v>
                </c:pt>
                <c:pt idx="14">
                  <c:v>#N/A</c:v>
                </c:pt>
              </c:numCache>
            </c:numRef>
          </c:val>
          <c:smooth val="0"/>
          <c:extLst>
            <c:ext xmlns:c16="http://schemas.microsoft.com/office/drawing/2014/chart" uri="{C3380CC4-5D6E-409C-BE32-E72D297353CC}">
              <c16:uniqueId val="{0000000B-3F97-4E57-8D8E-062F07541F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795</c:v>
                </c:pt>
                <c:pt idx="1">
                  <c:v>817</c:v>
                </c:pt>
                <c:pt idx="2">
                  <c:v>906</c:v>
                </c:pt>
              </c:numCache>
            </c:numRef>
          </c:val>
          <c:extLst>
            <c:ext xmlns:c16="http://schemas.microsoft.com/office/drawing/2014/chart" uri="{C3380CC4-5D6E-409C-BE32-E72D297353CC}">
              <c16:uniqueId val="{00000000-9086-4F77-898B-7CF63B7485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438</c:v>
                </c:pt>
                <c:pt idx="1">
                  <c:v>638</c:v>
                </c:pt>
                <c:pt idx="2">
                  <c:v>675</c:v>
                </c:pt>
              </c:numCache>
            </c:numRef>
          </c:val>
          <c:extLst>
            <c:ext xmlns:c16="http://schemas.microsoft.com/office/drawing/2014/chart" uri="{C3380CC4-5D6E-409C-BE32-E72D297353CC}">
              <c16:uniqueId val="{00000001-9086-4F77-898B-7CF63B7485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866</c:v>
                </c:pt>
                <c:pt idx="1">
                  <c:v>1098</c:v>
                </c:pt>
                <c:pt idx="2">
                  <c:v>1109</c:v>
                </c:pt>
              </c:numCache>
            </c:numRef>
          </c:val>
          <c:extLst>
            <c:ext xmlns:c16="http://schemas.microsoft.com/office/drawing/2014/chart" uri="{C3380CC4-5D6E-409C-BE32-E72D297353CC}">
              <c16:uniqueId val="{00000002-9086-4F77-898B-7CF63B7485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
26,057
193.55
13,692,284
12,910,008
697,984
7,525,206
12,392,720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の単年度で比較すると、基準財政需要額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が、財政力指数</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)0.577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と同値で推移。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か年平均でみると、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高萩市の令和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年度の市税徴収率は、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徴収率を維持しているが、人口減少の影響により市税をはじめとした自主財源の減少が見込まれる一方で、高齢化のさらなる進行により社会保障費が増加していくことなどにより、財政力指数の低下傾向も続くものと見込まれることから、転入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支援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補助など子育て世帯を中心とした定住人口の増に必要な施策を行い、引き続き税収の確保による財政基盤の強化に努める。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年度は、歳出において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北茨城市との広域で進めてきたごみ処理施設事業である高北清掃センターの運営開始に伴い高萩・北茨城広域事務組合負担金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増等により経常経費充当一財等が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百万円増となったこと、また、歳入において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百万円の減等により経常一般財源等が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となったことから、経常収支比率は前年度比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ポイントとなった。類似団体内平均値との比較においても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高萩・北茨城広域事務組合に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額の負担金を要することや、公共施設の更新等に伴い新たな地方債発行が想定されることなどから、数値の上昇も見込まれるため、限られた財源の中で施策を重点化し、効率的・効果的な事業執行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1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4913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49137"/>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810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会計年度任用職員報酬</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退職手当負担金等の減により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百万円の減となった。物件費は、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ごみ処理施設広域化に伴う可燃不燃ごみ処理委託関連経費が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人当たり決算額は前年度と比較して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162,579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本市においては、平成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年度から行財政健全化を進め、令和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健全化計画に基づき、人件費の適正化や施設管理の見直しによる経費削減に取り組んでいるところである。今後も、公共施設等総合管理計画でも掲げているとおり施設総量の圧縮による管理経費の削減に取り組むとともに、事務事業の見直しによる経費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148907</xdr:rowOff>
    </xdr:from>
    <xdr:to>
      <xdr:col>23</xdr:col>
      <xdr:colOff>133350</xdr:colOff>
      <xdr:row>84</xdr:row>
      <xdr:rowOff>33674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79257"/>
          <a:ext cx="8382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8965</xdr:rowOff>
    </xdr:from>
    <xdr:to>
      <xdr:col>19</xdr:col>
      <xdr:colOff>133350</xdr:colOff>
      <xdr:row>84</xdr:row>
      <xdr:rowOff>33674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10765"/>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8965</xdr:rowOff>
    </xdr:from>
    <xdr:to>
      <xdr:col>15</xdr:col>
      <xdr:colOff>82550</xdr:colOff>
      <xdr:row>84</xdr:row>
      <xdr:rowOff>13236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10765"/>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81586</xdr:rowOff>
    </xdr:from>
    <xdr:to>
      <xdr:col>11</xdr:col>
      <xdr:colOff>31750</xdr:colOff>
      <xdr:row>84</xdr:row>
      <xdr:rowOff>13236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11936"/>
          <a:ext cx="889000" cy="1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98107</xdr:rowOff>
    </xdr:from>
    <xdr:to>
      <xdr:col>23</xdr:col>
      <xdr:colOff>184150</xdr:colOff>
      <xdr:row>84</xdr:row>
      <xdr:rowOff>28257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114634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154324</xdr:rowOff>
    </xdr:from>
    <xdr:to>
      <xdr:col>19</xdr:col>
      <xdr:colOff>184150</xdr:colOff>
      <xdr:row>84</xdr:row>
      <xdr:rowOff>84474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94651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5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129615</xdr:rowOff>
    </xdr:from>
    <xdr:to>
      <xdr:col>15</xdr:col>
      <xdr:colOff>133350</xdr:colOff>
      <xdr:row>84</xdr:row>
      <xdr:rowOff>59765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69942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133886</xdr:rowOff>
    </xdr:from>
    <xdr:to>
      <xdr:col>11</xdr:col>
      <xdr:colOff>82550</xdr:colOff>
      <xdr:row>84</xdr:row>
      <xdr:rowOff>64036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48813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30786</xdr:rowOff>
    </xdr:from>
    <xdr:to>
      <xdr:col>7</xdr:col>
      <xdr:colOff>31750</xdr:colOff>
      <xdr:row>83</xdr:row>
      <xdr:rowOff>132386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117163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4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年度のラスパイレス指数は、類似団体より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高く、全国市平均より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低い水準となっている。高齢層職員の昇給停止をしていないことや、経験年数階層の変動などが、指数上昇の要因として考えられる。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今後も定年延長の影響や市の財政状況、社会情勢の変化や国・他自治体の動向を考慮し、引き続き給与の適正化に努めていく。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107156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44675"/>
          <a:ext cx="8382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127794</xdr:rowOff>
    </xdr:from>
    <xdr:to>
      <xdr:col>77</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2959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127794</xdr:rowOff>
    </xdr:from>
    <xdr:to>
      <xdr:col>72</xdr:col>
      <xdr:colOff>203200</xdr:colOff>
      <xdr:row>85</xdr:row>
      <xdr:rowOff>76994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295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76994</xdr:rowOff>
    </xdr:from>
    <xdr:to>
      <xdr:col>68</xdr:col>
      <xdr:colOff>152400</xdr:colOff>
      <xdr:row>85</xdr:row>
      <xdr:rowOff>76994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0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76994</xdr:rowOff>
    </xdr:from>
    <xdr:to>
      <xdr:col>73</xdr:col>
      <xdr:colOff>44450</xdr:colOff>
      <xdr:row>85</xdr:row>
      <xdr:rowOff>7144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26194</xdr:rowOff>
    </xdr:from>
    <xdr:to>
      <xdr:col>68</xdr:col>
      <xdr:colOff>203200</xdr:colOff>
      <xdr:row>85</xdr:row>
      <xdr:rowOff>127794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112571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26194</xdr:rowOff>
    </xdr:from>
    <xdr:to>
      <xdr:col>64</xdr:col>
      <xdr:colOff>152400</xdr:colOff>
      <xdr:row>85</xdr:row>
      <xdr:rowOff>127794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112571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想定外退職者や採用辞退の影響により、定員適正化計画の目標値を下回っている。類似団体平均より、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多い水準となっている要因の一つとして、消防職員が市職員に含まれることが考えられる。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年度に策定した行財政健全化計画（第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の中で、職員人件費の削減を目指しているため、さらに既存事務事業の効率化、民間委託等を検討しながら職員数の削減に対応する。また、今後は定年延長の影響が想定されるため、職員の年齢構成バランスも考慮の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126033</xdr:rowOff>
    </xdr:from>
    <xdr:to>
      <xdr:col>81</xdr:col>
      <xdr:colOff>44450</xdr:colOff>
      <xdr:row>62</xdr:row>
      <xdr:rowOff>154759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5933"/>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62</xdr:row>
      <xdr:rowOff>126033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55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96157</xdr:rowOff>
    </xdr:from>
    <xdr:to>
      <xdr:col>72</xdr:col>
      <xdr:colOff>203200</xdr:colOff>
      <xdr:row>62</xdr:row>
      <xdr:rowOff>115691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605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96157</xdr:rowOff>
    </xdr:from>
    <xdr:to>
      <xdr:col>68</xdr:col>
      <xdr:colOff>152400</xdr:colOff>
      <xdr:row>62</xdr:row>
      <xdr:rowOff>99604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60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75233</xdr:rowOff>
    </xdr:from>
    <xdr:to>
      <xdr:col>77</xdr:col>
      <xdr:colOff>95250</xdr:colOff>
      <xdr:row>63</xdr:row>
      <xdr:rowOff>5383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161610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64891</xdr:rowOff>
    </xdr:from>
    <xdr:to>
      <xdr:col>73</xdr:col>
      <xdr:colOff>44450</xdr:colOff>
      <xdr:row>62</xdr:row>
      <xdr:rowOff>166491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45357</xdr:rowOff>
    </xdr:from>
    <xdr:to>
      <xdr:col>68</xdr:col>
      <xdr:colOff>203200</xdr:colOff>
      <xdr:row>62</xdr:row>
      <xdr:rowOff>146957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131734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や高萩・北茨城広域事務組合に対する負担金等の増により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となったことで実質公債費比率は前年度比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北茨城市と広域で行うごみ処理施設整備に伴う高萩・北茨城広域事務組合に対する公債費負担金の増や認定こども園整備に係る地方債の償還、さらに今後も施設の更新等の財源として地方債発行が見込まれることなどから、元利償還金等が増加すると考えられるため、全ての事業において、緊急性や必要性を検証し、「事業の見直し」と「事業の再構築」の徹底のもと事業費の圧縮を図るとともに、地方債の借入抑制に努めることで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1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115509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160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73509"/>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94343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償還元金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百万円に対して発行額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により地方債の現在高が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した要因が大きく、組合等負担等見込額は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増となったが、全体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下水道費の減等により基準財政需要額算入見込額が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減少したため、全体で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将来負担額の減が充当可能財源等の減を上回ったため、将来負担比率は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の更新等のための新たな地方債発行が想定されることから、比率の再上昇も懸念されるため、償還に必要な財源確保に努めるとともに、将来世代の負担が過大にならないよう慎重に資金調達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xdr:rowOff>
    </xdr:from>
    <xdr:to>
      <xdr:col>81</xdr:col>
      <xdr:colOff>44450</xdr:colOff>
      <xdr:row>15</xdr:row>
      <xdr:rowOff>33299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8622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33299</xdr:rowOff>
    </xdr:from>
    <xdr:to>
      <xdr:col>77</xdr:col>
      <xdr:colOff>44450</xdr:colOff>
      <xdr:row>15</xdr:row>
      <xdr:rowOff>96520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05049"/>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96520</xdr:rowOff>
    </xdr:from>
    <xdr:to>
      <xdr:col>72</xdr:col>
      <xdr:colOff>203200</xdr:colOff>
      <xdr:row>15</xdr:row>
      <xdr:rowOff>98933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682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98933</xdr:rowOff>
    </xdr:from>
    <xdr:to>
      <xdr:col>68</xdr:col>
      <xdr:colOff>152400</xdr:colOff>
      <xdr:row>16</xdr:row>
      <xdr:rowOff>35585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70683"/>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107205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153949</xdr:rowOff>
    </xdr:from>
    <xdr:to>
      <xdr:col>77</xdr:col>
      <xdr:colOff>95250</xdr:colOff>
      <xdr:row>15</xdr:row>
      <xdr:rowOff>84099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68876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132097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156235</xdr:rowOff>
    </xdr:from>
    <xdr:to>
      <xdr:col>64</xdr:col>
      <xdr:colOff>152400</xdr:colOff>
      <xdr:row>16</xdr:row>
      <xdr:rowOff>86385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71162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
26,057
193.55
13,692,284
12,910,008
697,984
7,525,206
12,392,720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会計年度任用職員人件費等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が減少したことで前年度と比較すると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となっている。類似団体内平均値との比較では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本市では、行財政健全化の一環として平成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人の職員数削減を進め経費削減を図ってきた。今後も、業務の更なる効率化を図るとともに、会計年度任用職員が行う業務について、民間委託等を進めることで人件費の適正化を図る。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39</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38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29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41</xdr:row>
      <xdr:rowOff>4535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2918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33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168728</xdr:rowOff>
    </xdr:from>
    <xdr:to>
      <xdr:col>6</xdr:col>
      <xdr:colOff>171450</xdr:colOff>
      <xdr:row>41</xdr:row>
      <xdr:rowOff>98878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83655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した。ごみ処理施設広域化に伴うごみ処理委託関連経費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今後は、人件費抑制のための民間委託推進により委託料の増加が見込まれることに加え、小中学校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教育関連経費の増加も見込まれることから、公共施設等総合管理計画をもとにアセットマネジメントを推進し、施設の統廃合により固定費圧縮に努めるなど、引き続き経費削減を進めていく。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1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100330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6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R1-R4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を上回る推移となっていたが、令和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年度は、児童手当経費の減等により、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回っており、本市の前年度と比較すると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少子高齢化に伴い、高齢者に係る医療費・介護費用の増が見込まれる。今後も国・県の動向を注視し、適切なサービスの提供に努める。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132443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03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132443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58965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33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その他に係る経常収支比率は、令和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日立・高萩広域下水道組合出資金のうち繰出基準内部分の減</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その他の経費の大部分を占めている繰出金においては、令和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特別会計に対する繰出金が増加した。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高齢化の進行による介護サービス等の利用者増や後期高齢者に係る医療費の増加などから、繰出金の増加が懸念されるため、疾病の早期発見・治療や介護予防などに努め、普通会計の負担軽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7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5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補助費等に係る経常収支比率は、これまでの行財政健全化の取り組みにより補助金等を抑制してきたことなどから低い水準で推移してき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、高萩・北茨城広域事務組合負担金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類似団体と比較して低い数値ではあるが、事務費等の上昇による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高萩・北茨城広域事務組合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の増も想定されることから、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引き続き補助金等の必要性と効果を検証し増加抑制に努めていく。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49276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1573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公債費に係る経常収支比率は、本市の長年の課題である旧高萩市住宅公社改革推進債（三セク債）について、令和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年度に利率見直しを行い、償還額が大きく減少したが、前年度と比較すると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整備の償還に加え、今後、公共施設の更新等のための地方債発行も想定されることから、比率の再上昇も懸念されるため、将来世代負担が過大とならないよう地方債の発行を可能な限り抑制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995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145287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52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歳出において、補助費等の一般財源が増加したことに加え、市税や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公債費以外の経費のうち、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が類似団体内平均値を依然として上回っていることが課題であるため、今後も人件費の適正化に努めるとともに、すべての事業において緊急性や必要性を検証し、「事業の見直し」と「事業の再構築」の徹底により業務の更なる効率化を図り、さらなる経費削減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121285</xdr:rowOff>
    </xdr:from>
    <xdr:to>
      <xdr:col>82</xdr:col>
      <xdr:colOff>107950</xdr:colOff>
      <xdr:row>76</xdr:row>
      <xdr:rowOff>6986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80035"/>
          <a:ext cx="8382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132715</xdr:rowOff>
    </xdr:from>
    <xdr:to>
      <xdr:col>78</xdr:col>
      <xdr:colOff>69850</xdr:colOff>
      <xdr:row>75</xdr:row>
      <xdr:rowOff>121285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4856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132715</xdr:rowOff>
    </xdr:from>
    <xdr:to>
      <xdr:col>73</xdr:col>
      <xdr:colOff>180975</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48565"/>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429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127635</xdr:rowOff>
    </xdr:from>
    <xdr:to>
      <xdr:col>82</xdr:col>
      <xdr:colOff>158750</xdr:colOff>
      <xdr:row>76</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99713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70485</xdr:rowOff>
    </xdr:from>
    <xdr:to>
      <xdr:col>78</xdr:col>
      <xdr:colOff>120650</xdr:colOff>
      <xdr:row>76</xdr:row>
      <xdr:rowOff>636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156863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81915</xdr:rowOff>
    </xdr:from>
    <xdr:to>
      <xdr:col>74</xdr:col>
      <xdr:colOff>31750</xdr:colOff>
      <xdr:row>74</xdr:row>
      <xdr:rowOff>12065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22242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165390</xdr:rowOff>
    </xdr:from>
    <xdr:to>
      <xdr:col>29</xdr:col>
      <xdr:colOff>127000</xdr:colOff>
      <xdr:row>17</xdr:row>
      <xdr:rowOff>37495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6215"/>
          <a:ext cx="647700" cy="4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34676</xdr:rowOff>
    </xdr:from>
    <xdr:to>
      <xdr:col>26</xdr:col>
      <xdr:colOff>50800</xdr:colOff>
      <xdr:row>17</xdr:row>
      <xdr:rowOff>37495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96951"/>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34676</xdr:rowOff>
    </xdr:from>
    <xdr:to>
      <xdr:col>22</xdr:col>
      <xdr:colOff>114300</xdr:colOff>
      <xdr:row>17</xdr:row>
      <xdr:rowOff>41595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96951"/>
          <a:ext cx="698500" cy="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41595</xdr:rowOff>
    </xdr:from>
    <xdr:to>
      <xdr:col>18</xdr:col>
      <xdr:colOff>177800</xdr:colOff>
      <xdr:row>17</xdr:row>
      <xdr:rowOff>66421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3870"/>
          <a:ext cx="6985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114590</xdr:rowOff>
    </xdr:from>
    <xdr:to>
      <xdr:col>29</xdr:col>
      <xdr:colOff>177800</xdr:colOff>
      <xdr:row>17</xdr:row>
      <xdr:rowOff>44740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86667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158145</xdr:rowOff>
    </xdr:from>
    <xdr:to>
      <xdr:col>26</xdr:col>
      <xdr:colOff>101600</xdr:colOff>
      <xdr:row>17</xdr:row>
      <xdr:rowOff>88295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73072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155326</xdr:rowOff>
    </xdr:from>
    <xdr:to>
      <xdr:col>22</xdr:col>
      <xdr:colOff>165100</xdr:colOff>
      <xdr:row>17</xdr:row>
      <xdr:rowOff>85476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4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70253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162245</xdr:rowOff>
    </xdr:from>
    <xdr:to>
      <xdr:col>19</xdr:col>
      <xdr:colOff>38100</xdr:colOff>
      <xdr:row>17</xdr:row>
      <xdr:rowOff>92395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77172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15621</xdr:rowOff>
    </xdr:from>
    <xdr:to>
      <xdr:col>15</xdr:col>
      <xdr:colOff>101600</xdr:colOff>
      <xdr:row>17</xdr:row>
      <xdr:rowOff>117221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127398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283591</xdr:rowOff>
    </xdr:from>
    <xdr:to>
      <xdr:col>29</xdr:col>
      <xdr:colOff>127000</xdr:colOff>
      <xdr:row>36</xdr:row>
      <xdr:rowOff>60934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3941"/>
          <a:ext cx="6477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60934</xdr:rowOff>
    </xdr:from>
    <xdr:to>
      <xdr:col>26</xdr:col>
      <xdr:colOff>50800</xdr:colOff>
      <xdr:row>36</xdr:row>
      <xdr:rowOff>159428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4184"/>
          <a:ext cx="698500" cy="9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116419</xdr:rowOff>
    </xdr:from>
    <xdr:to>
      <xdr:col>22</xdr:col>
      <xdr:colOff>114300</xdr:colOff>
      <xdr:row>36</xdr:row>
      <xdr:rowOff>159428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9669"/>
          <a:ext cx="698500" cy="4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16652</xdr:rowOff>
    </xdr:from>
    <xdr:to>
      <xdr:col>18</xdr:col>
      <xdr:colOff>177800</xdr:colOff>
      <xdr:row>36</xdr:row>
      <xdr:rowOff>116419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69902"/>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232791</xdr:rowOff>
    </xdr:from>
    <xdr:to>
      <xdr:col>29</xdr:col>
      <xdr:colOff>177800</xdr:colOff>
      <xdr:row>35</xdr:row>
      <xdr:rowOff>334391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204868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10134</xdr:rowOff>
    </xdr:from>
    <xdr:to>
      <xdr:col>26</xdr:col>
      <xdr:colOff>101600</xdr:colOff>
      <xdr:row>36</xdr:row>
      <xdr:rowOff>111734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96511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108628</xdr:rowOff>
    </xdr:from>
    <xdr:to>
      <xdr:col>22</xdr:col>
      <xdr:colOff>165100</xdr:colOff>
      <xdr:row>37</xdr:row>
      <xdr:rowOff>38778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65619</xdr:rowOff>
    </xdr:from>
    <xdr:to>
      <xdr:col>19</xdr:col>
      <xdr:colOff>38100</xdr:colOff>
      <xdr:row>36</xdr:row>
      <xdr:rowOff>167219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151996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308752</xdr:rowOff>
    </xdr:from>
    <xdr:to>
      <xdr:col>15</xdr:col>
      <xdr:colOff>101600</xdr:colOff>
      <xdr:row>36</xdr:row>
      <xdr:rowOff>67452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52229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0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
26,057
193.55
13,692,284
12,910,008
697,984
7,525,206
12,392,720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84125</xdr:rowOff>
    </xdr:from>
    <xdr:to>
      <xdr:col>24</xdr:col>
      <xdr:colOff>63500</xdr:colOff>
      <xdr:row>34</xdr:row>
      <xdr:rowOff>101613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425"/>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101613</xdr:rowOff>
    </xdr:from>
    <xdr:to>
      <xdr:col>19</xdr:col>
      <xdr:colOff>177800</xdr:colOff>
      <xdr:row>34</xdr:row>
      <xdr:rowOff>114516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0913"/>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111785</xdr:rowOff>
    </xdr:from>
    <xdr:to>
      <xdr:col>15</xdr:col>
      <xdr:colOff>50800</xdr:colOff>
      <xdr:row>34</xdr:row>
      <xdr:rowOff>114516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1085"/>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111785</xdr:rowOff>
    </xdr:from>
    <xdr:to>
      <xdr:col>10</xdr:col>
      <xdr:colOff>114300</xdr:colOff>
      <xdr:row>35</xdr:row>
      <xdr:rowOff>9449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1085"/>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33325</xdr:rowOff>
    </xdr:from>
    <xdr:to>
      <xdr:col>24</xdr:col>
      <xdr:colOff>114300</xdr:colOff>
      <xdr:row>34</xdr:row>
      <xdr:rowOff>134925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56202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50813</xdr:rowOff>
    </xdr:from>
    <xdr:to>
      <xdr:col>20</xdr:col>
      <xdr:colOff>38100</xdr:colOff>
      <xdr:row>34</xdr:row>
      <xdr:rowOff>152413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168940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63716</xdr:rowOff>
    </xdr:from>
    <xdr:to>
      <xdr:col>15</xdr:col>
      <xdr:colOff>101600</xdr:colOff>
      <xdr:row>34</xdr:row>
      <xdr:rowOff>165316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60985</xdr:rowOff>
    </xdr:from>
    <xdr:to>
      <xdr:col>10</xdr:col>
      <xdr:colOff>165100</xdr:colOff>
      <xdr:row>34</xdr:row>
      <xdr:rowOff>162585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130099</xdr:rowOff>
    </xdr:from>
    <xdr:to>
      <xdr:col>6</xdr:col>
      <xdr:colOff>38100</xdr:colOff>
      <xdr:row>35</xdr:row>
      <xdr:rowOff>60249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76776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49312</xdr:rowOff>
    </xdr:from>
    <xdr:to>
      <xdr:col>24</xdr:col>
      <xdr:colOff>63500</xdr:colOff>
      <xdr:row>57</xdr:row>
      <xdr:rowOff>154787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21962"/>
          <a:ext cx="838200" cy="10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49312</xdr:rowOff>
    </xdr:from>
    <xdr:to>
      <xdr:col>19</xdr:col>
      <xdr:colOff>177800</xdr:colOff>
      <xdr:row>57</xdr:row>
      <xdr:rowOff>77960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1962"/>
          <a:ext cx="8890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70800</xdr:rowOff>
    </xdr:from>
    <xdr:to>
      <xdr:col>15</xdr:col>
      <xdr:colOff>50800</xdr:colOff>
      <xdr:row>57</xdr:row>
      <xdr:rowOff>77960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3450"/>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70800</xdr:rowOff>
    </xdr:from>
    <xdr:to>
      <xdr:col>10</xdr:col>
      <xdr:colOff>114300</xdr:colOff>
      <xdr:row>58</xdr:row>
      <xdr:rowOff>2851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3450"/>
          <a:ext cx="889000" cy="10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103987</xdr:rowOff>
    </xdr:from>
    <xdr:to>
      <xdr:col>24</xdr:col>
      <xdr:colOff>114300</xdr:colOff>
      <xdr:row>58</xdr:row>
      <xdr:rowOff>34137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82414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169962</xdr:rowOff>
    </xdr:from>
    <xdr:to>
      <xdr:col>20</xdr:col>
      <xdr:colOff>38100</xdr:colOff>
      <xdr:row>57</xdr:row>
      <xdr:rowOff>100112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91239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27160</xdr:rowOff>
    </xdr:from>
    <xdr:to>
      <xdr:col>15</xdr:col>
      <xdr:colOff>101600</xdr:colOff>
      <xdr:row>57</xdr:row>
      <xdr:rowOff>128760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119887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20000</xdr:rowOff>
    </xdr:from>
    <xdr:to>
      <xdr:col>10</xdr:col>
      <xdr:colOff>165100</xdr:colOff>
      <xdr:row>57</xdr:row>
      <xdr:rowOff>121600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138127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123501</xdr:rowOff>
    </xdr:from>
    <xdr:to>
      <xdr:col>6</xdr:col>
      <xdr:colOff>38100</xdr:colOff>
      <xdr:row>58</xdr:row>
      <xdr:rowOff>53651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29995</xdr:rowOff>
    </xdr:from>
    <xdr:to>
      <xdr:col>24</xdr:col>
      <xdr:colOff>63500</xdr:colOff>
      <xdr:row>78</xdr:row>
      <xdr:rowOff>38498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03095"/>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29995</xdr:rowOff>
    </xdr:from>
    <xdr:to>
      <xdr:col>19</xdr:col>
      <xdr:colOff>177800</xdr:colOff>
      <xdr:row>78</xdr:row>
      <xdr:rowOff>29995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03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23754</xdr:rowOff>
    </xdr:from>
    <xdr:to>
      <xdr:col>15</xdr:col>
      <xdr:colOff>50800</xdr:colOff>
      <xdr:row>78</xdr:row>
      <xdr:rowOff>29995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96854"/>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23754</xdr:rowOff>
    </xdr:from>
    <xdr:to>
      <xdr:col>10</xdr:col>
      <xdr:colOff>114300</xdr:colOff>
      <xdr:row>78</xdr:row>
      <xdr:rowOff>42819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6854"/>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159148</xdr:rowOff>
    </xdr:from>
    <xdr:to>
      <xdr:col>24</xdr:col>
      <xdr:colOff>114300</xdr:colOff>
      <xdr:row>78</xdr:row>
      <xdr:rowOff>89298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74075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150645</xdr:rowOff>
    </xdr:from>
    <xdr:to>
      <xdr:col>20</xdr:col>
      <xdr:colOff>38100</xdr:colOff>
      <xdr:row>78</xdr:row>
      <xdr:rowOff>80795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150645</xdr:rowOff>
    </xdr:from>
    <xdr:to>
      <xdr:col>15</xdr:col>
      <xdr:colOff>101600</xdr:colOff>
      <xdr:row>78</xdr:row>
      <xdr:rowOff>80795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144404</xdr:rowOff>
    </xdr:from>
    <xdr:to>
      <xdr:col>10</xdr:col>
      <xdr:colOff>165100</xdr:colOff>
      <xdr:row>78</xdr:row>
      <xdr:rowOff>74554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65681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163469</xdr:rowOff>
    </xdr:from>
    <xdr:to>
      <xdr:col>6</xdr:col>
      <xdr:colOff>38100</xdr:colOff>
      <xdr:row>78</xdr:row>
      <xdr:rowOff>93619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84746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65469</xdr:rowOff>
    </xdr:from>
    <xdr:to>
      <xdr:col>24</xdr:col>
      <xdr:colOff>63500</xdr:colOff>
      <xdr:row>96</xdr:row>
      <xdr:rowOff>113461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4669"/>
          <a:ext cx="8382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100240</xdr:rowOff>
    </xdr:from>
    <xdr:to>
      <xdr:col>19</xdr:col>
      <xdr:colOff>177800</xdr:colOff>
      <xdr:row>96</xdr:row>
      <xdr:rowOff>113461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87990"/>
          <a:ext cx="889000" cy="1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100240</xdr:rowOff>
    </xdr:from>
    <xdr:to>
      <xdr:col>15</xdr:col>
      <xdr:colOff>50800</xdr:colOff>
      <xdr:row>97</xdr:row>
      <xdr:rowOff>10618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87990"/>
          <a:ext cx="889000" cy="25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10618</xdr:rowOff>
    </xdr:from>
    <xdr:to>
      <xdr:col>10</xdr:col>
      <xdr:colOff>114300</xdr:colOff>
      <xdr:row>97</xdr:row>
      <xdr:rowOff>55638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41268"/>
          <a:ext cx="889000" cy="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14669</xdr:rowOff>
    </xdr:from>
    <xdr:to>
      <xdr:col>24</xdr:col>
      <xdr:colOff>114300</xdr:colOff>
      <xdr:row>96</xdr:row>
      <xdr:rowOff>116269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164546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62661</xdr:rowOff>
    </xdr:from>
    <xdr:to>
      <xdr:col>20</xdr:col>
      <xdr:colOff>38100</xdr:colOff>
      <xdr:row>96</xdr:row>
      <xdr:rowOff>164261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49440</xdr:rowOff>
    </xdr:from>
    <xdr:to>
      <xdr:col>15</xdr:col>
      <xdr:colOff>101600</xdr:colOff>
      <xdr:row>95</xdr:row>
      <xdr:rowOff>151040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167567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1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131268</xdr:rowOff>
    </xdr:from>
    <xdr:to>
      <xdr:col>10</xdr:col>
      <xdr:colOff>165100</xdr:colOff>
      <xdr:row>97</xdr:row>
      <xdr:rowOff>61418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4838</xdr:rowOff>
    </xdr:from>
    <xdr:to>
      <xdr:col>6</xdr:col>
      <xdr:colOff>38100</xdr:colOff>
      <xdr:row>97</xdr:row>
      <xdr:rowOff>106438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122965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133506</xdr:rowOff>
    </xdr:from>
    <xdr:to>
      <xdr:col>55</xdr:col>
      <xdr:colOff>0</xdr:colOff>
      <xdr:row>38</xdr:row>
      <xdr:rowOff>41957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7156"/>
          <a:ext cx="8382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41957</xdr:rowOff>
    </xdr:from>
    <xdr:to>
      <xdr:col>50</xdr:col>
      <xdr:colOff>114300</xdr:colOff>
      <xdr:row>38</xdr:row>
      <xdr:rowOff>126495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7057"/>
          <a:ext cx="889000" cy="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132602</xdr:rowOff>
    </xdr:from>
    <xdr:to>
      <xdr:col>45</xdr:col>
      <xdr:colOff>177800</xdr:colOff>
      <xdr:row>38</xdr:row>
      <xdr:rowOff>126495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447552"/>
          <a:ext cx="889000" cy="119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132602</xdr:rowOff>
    </xdr:from>
    <xdr:to>
      <xdr:col>41</xdr:col>
      <xdr:colOff>50800</xdr:colOff>
      <xdr:row>39</xdr:row>
      <xdr:rowOff>33390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447552"/>
          <a:ext cx="889000" cy="12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82706</xdr:rowOff>
    </xdr:from>
    <xdr:to>
      <xdr:col>55</xdr:col>
      <xdr:colOff>50800</xdr:colOff>
      <xdr:row>38</xdr:row>
      <xdr:rowOff>12857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6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61133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162607</xdr:rowOff>
    </xdr:from>
    <xdr:to>
      <xdr:col>50</xdr:col>
      <xdr:colOff>165100</xdr:colOff>
      <xdr:row>38</xdr:row>
      <xdr:rowOff>92757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83884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75695</xdr:rowOff>
    </xdr:from>
    <xdr:to>
      <xdr:col>46</xdr:col>
      <xdr:colOff>38100</xdr:colOff>
      <xdr:row>39</xdr:row>
      <xdr:rowOff>5845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168422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81802</xdr:rowOff>
    </xdr:from>
    <xdr:to>
      <xdr:col>41</xdr:col>
      <xdr:colOff>101600</xdr:colOff>
      <xdr:row>32</xdr:row>
      <xdr:rowOff>11952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8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154040</xdr:rowOff>
    </xdr:from>
    <xdr:to>
      <xdr:col>36</xdr:col>
      <xdr:colOff>165100</xdr:colOff>
      <xdr:row>39</xdr:row>
      <xdr:rowOff>84190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75317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112275</xdr:rowOff>
    </xdr:from>
    <xdr:to>
      <xdr:col>55</xdr:col>
      <xdr:colOff>0</xdr:colOff>
      <xdr:row>58</xdr:row>
      <xdr:rowOff>2638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84925"/>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29665</xdr:rowOff>
    </xdr:from>
    <xdr:to>
      <xdr:col>50</xdr:col>
      <xdr:colOff>114300</xdr:colOff>
      <xdr:row>57</xdr:row>
      <xdr:rowOff>112275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2315"/>
          <a:ext cx="889000" cy="8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29665</xdr:rowOff>
    </xdr:from>
    <xdr:to>
      <xdr:col>45</xdr:col>
      <xdr:colOff>177800</xdr:colOff>
      <xdr:row>58</xdr:row>
      <xdr:rowOff>38195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02315"/>
          <a:ext cx="889000" cy="17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108231</xdr:rowOff>
    </xdr:from>
    <xdr:to>
      <xdr:col>41</xdr:col>
      <xdr:colOff>50800</xdr:colOff>
      <xdr:row>58</xdr:row>
      <xdr:rowOff>38195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0881"/>
          <a:ext cx="889000" cy="10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123288</xdr:rowOff>
    </xdr:from>
    <xdr:to>
      <xdr:col>55</xdr:col>
      <xdr:colOff>50800</xdr:colOff>
      <xdr:row>58</xdr:row>
      <xdr:rowOff>53438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101715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61475</xdr:rowOff>
    </xdr:from>
    <xdr:to>
      <xdr:col>50</xdr:col>
      <xdr:colOff>165100</xdr:colOff>
      <xdr:row>57</xdr:row>
      <xdr:rowOff>163075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154202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150315</xdr:rowOff>
    </xdr:from>
    <xdr:to>
      <xdr:col>46</xdr:col>
      <xdr:colOff>38100</xdr:colOff>
      <xdr:row>57</xdr:row>
      <xdr:rowOff>80465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71592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158845</xdr:rowOff>
    </xdr:from>
    <xdr:to>
      <xdr:col>41</xdr:col>
      <xdr:colOff>101600</xdr:colOff>
      <xdr:row>58</xdr:row>
      <xdr:rowOff>88995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80122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57431</xdr:rowOff>
    </xdr:from>
    <xdr:to>
      <xdr:col>36</xdr:col>
      <xdr:colOff>165100</xdr:colOff>
      <xdr:row>57</xdr:row>
      <xdr:rowOff>159031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150158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160644</xdr:rowOff>
    </xdr:from>
    <xdr:to>
      <xdr:col>55</xdr:col>
      <xdr:colOff>0</xdr:colOff>
      <xdr:row>77</xdr:row>
      <xdr:rowOff>161319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62294"/>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122926</xdr:rowOff>
    </xdr:from>
    <xdr:to>
      <xdr:col>50</xdr:col>
      <xdr:colOff>114300</xdr:colOff>
      <xdr:row>77</xdr:row>
      <xdr:rowOff>160644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53126"/>
          <a:ext cx="889000" cy="20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122926</xdr:rowOff>
    </xdr:from>
    <xdr:to>
      <xdr:col>45</xdr:col>
      <xdr:colOff>177800</xdr:colOff>
      <xdr:row>78</xdr:row>
      <xdr:rowOff>86001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53126"/>
          <a:ext cx="889000" cy="3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86001</xdr:rowOff>
    </xdr:from>
    <xdr:to>
      <xdr:col>41</xdr:col>
      <xdr:colOff>50800</xdr:colOff>
      <xdr:row>78</xdr:row>
      <xdr:rowOff>113912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9101"/>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110519</xdr:rowOff>
    </xdr:from>
    <xdr:to>
      <xdr:col>55</xdr:col>
      <xdr:colOff>50800</xdr:colOff>
      <xdr:row>78</xdr:row>
      <xdr:rowOff>40669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133396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109844</xdr:rowOff>
    </xdr:from>
    <xdr:to>
      <xdr:col>50</xdr:col>
      <xdr:colOff>165100</xdr:colOff>
      <xdr:row>78</xdr:row>
      <xdr:rowOff>39994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56521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72126</xdr:rowOff>
    </xdr:from>
    <xdr:to>
      <xdr:col>46</xdr:col>
      <xdr:colOff>38100</xdr:colOff>
      <xdr:row>77</xdr:row>
      <xdr:rowOff>2276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18802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35201</xdr:rowOff>
    </xdr:from>
    <xdr:to>
      <xdr:col>41</xdr:col>
      <xdr:colOff>101600</xdr:colOff>
      <xdr:row>78</xdr:row>
      <xdr:rowOff>136801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127928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63112</xdr:rowOff>
    </xdr:from>
    <xdr:to>
      <xdr:col>36</xdr:col>
      <xdr:colOff>165100</xdr:colOff>
      <xdr:row>78</xdr:row>
      <xdr:rowOff>164712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155839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32525</xdr:rowOff>
    </xdr:from>
    <xdr:to>
      <xdr:col>55</xdr:col>
      <xdr:colOff>0</xdr:colOff>
      <xdr:row>98</xdr:row>
      <xdr:rowOff>45238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34625"/>
          <a:ext cx="8382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32525</xdr:rowOff>
    </xdr:from>
    <xdr:to>
      <xdr:col>50</xdr:col>
      <xdr:colOff>114300</xdr:colOff>
      <xdr:row>98</xdr:row>
      <xdr:rowOff>59271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3462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53111</xdr:rowOff>
    </xdr:from>
    <xdr:to>
      <xdr:col>45</xdr:col>
      <xdr:colOff>177800</xdr:colOff>
      <xdr:row>98</xdr:row>
      <xdr:rowOff>59271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55211"/>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98425</xdr:rowOff>
    </xdr:from>
    <xdr:to>
      <xdr:col>41</xdr:col>
      <xdr:colOff>50800</xdr:colOff>
      <xdr:row>98</xdr:row>
      <xdr:rowOff>53111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9075"/>
          <a:ext cx="889000" cy="1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165888</xdr:rowOff>
    </xdr:from>
    <xdr:to>
      <xdr:col>55</xdr:col>
      <xdr:colOff>50800</xdr:colOff>
      <xdr:row>98</xdr:row>
      <xdr:rowOff>96038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80815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153175</xdr:rowOff>
    </xdr:from>
    <xdr:to>
      <xdr:col>50</xdr:col>
      <xdr:colOff>165100</xdr:colOff>
      <xdr:row>98</xdr:row>
      <xdr:rowOff>83325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74452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8471</xdr:rowOff>
    </xdr:from>
    <xdr:to>
      <xdr:col>46</xdr:col>
      <xdr:colOff>38100</xdr:colOff>
      <xdr:row>98</xdr:row>
      <xdr:rowOff>110071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101198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2311</xdr:rowOff>
    </xdr:from>
    <xdr:to>
      <xdr:col>41</xdr:col>
      <xdr:colOff>101600</xdr:colOff>
      <xdr:row>98</xdr:row>
      <xdr:rowOff>103911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47625</xdr:rowOff>
    </xdr:from>
    <xdr:to>
      <xdr:col>36</xdr:col>
      <xdr:colOff>165100</xdr:colOff>
      <xdr:row>97</xdr:row>
      <xdr:rowOff>149225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140352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94552</xdr:rowOff>
    </xdr:from>
    <xdr:to>
      <xdr:col>85</xdr:col>
      <xdr:colOff>127000</xdr:colOff>
      <xdr:row>39</xdr:row>
      <xdr:rowOff>42355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266752"/>
          <a:ext cx="838200" cy="4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38583</xdr:rowOff>
    </xdr:from>
    <xdr:to>
      <xdr:col>81</xdr:col>
      <xdr:colOff>50800</xdr:colOff>
      <xdr:row>39</xdr:row>
      <xdr:rowOff>42355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513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xdr:rowOff>
    </xdr:from>
    <xdr:to>
      <xdr:col>76</xdr:col>
      <xdr:colOff>114300</xdr:colOff>
      <xdr:row>39</xdr:row>
      <xdr:rowOff>38583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16650"/>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1550</xdr:rowOff>
    </xdr:from>
    <xdr:to>
      <xdr:col>71</xdr:col>
      <xdr:colOff>177800</xdr:colOff>
      <xdr:row>38</xdr:row>
      <xdr:rowOff>73025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16650"/>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43752</xdr:rowOff>
    </xdr:from>
    <xdr:to>
      <xdr:col>85</xdr:col>
      <xdr:colOff>177800</xdr:colOff>
      <xdr:row>36</xdr:row>
      <xdr:rowOff>145352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66629</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0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163005</xdr:rowOff>
    </xdr:from>
    <xdr:to>
      <xdr:col>81</xdr:col>
      <xdr:colOff>101600</xdr:colOff>
      <xdr:row>39</xdr:row>
      <xdr:rowOff>93155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84282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159233</xdr:rowOff>
    </xdr:from>
    <xdr:to>
      <xdr:col>76</xdr:col>
      <xdr:colOff>165100</xdr:colOff>
      <xdr:row>39</xdr:row>
      <xdr:rowOff>89383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80510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122200</xdr:rowOff>
    </xdr:from>
    <xdr:to>
      <xdr:col>72</xdr:col>
      <xdr:colOff>38100</xdr:colOff>
      <xdr:row>38</xdr:row>
      <xdr:rowOff>52350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43477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5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22225</xdr:rowOff>
    </xdr:from>
    <xdr:to>
      <xdr:col>67</xdr:col>
      <xdr:colOff>101600</xdr:colOff>
      <xdr:row>38</xdr:row>
      <xdr:rowOff>123825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114952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28346</xdr:rowOff>
    </xdr:from>
    <xdr:to>
      <xdr:col>85</xdr:col>
      <xdr:colOff>127000</xdr:colOff>
      <xdr:row>75</xdr:row>
      <xdr:rowOff>46444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8709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46444</xdr:rowOff>
    </xdr:from>
    <xdr:to>
      <xdr:col>81</xdr:col>
      <xdr:colOff>50800</xdr:colOff>
      <xdr:row>75</xdr:row>
      <xdr:rowOff>70459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05194"/>
          <a:ext cx="8890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14719</xdr:rowOff>
    </xdr:from>
    <xdr:to>
      <xdr:col>76</xdr:col>
      <xdr:colOff>114300</xdr:colOff>
      <xdr:row>75</xdr:row>
      <xdr:rowOff>70459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73469"/>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14719</xdr:rowOff>
    </xdr:from>
    <xdr:to>
      <xdr:col>71</xdr:col>
      <xdr:colOff>177800</xdr:colOff>
      <xdr:row>75</xdr:row>
      <xdr:rowOff>33630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73469"/>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148996</xdr:rowOff>
    </xdr:from>
    <xdr:to>
      <xdr:col>85</xdr:col>
      <xdr:colOff>177800</xdr:colOff>
      <xdr:row>75</xdr:row>
      <xdr:rowOff>79146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127423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167094</xdr:rowOff>
    </xdr:from>
    <xdr:to>
      <xdr:col>81</xdr:col>
      <xdr:colOff>101600</xdr:colOff>
      <xdr:row>75</xdr:row>
      <xdr:rowOff>97244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88371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19659</xdr:rowOff>
    </xdr:from>
    <xdr:to>
      <xdr:col>76</xdr:col>
      <xdr:colOff>165100</xdr:colOff>
      <xdr:row>75</xdr:row>
      <xdr:rowOff>121259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112386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135369</xdr:rowOff>
    </xdr:from>
    <xdr:to>
      <xdr:col>72</xdr:col>
      <xdr:colOff>38100</xdr:colOff>
      <xdr:row>75</xdr:row>
      <xdr:rowOff>65519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82046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154280</xdr:rowOff>
    </xdr:from>
    <xdr:to>
      <xdr:col>67</xdr:col>
      <xdr:colOff>101600</xdr:colOff>
      <xdr:row>75</xdr:row>
      <xdr:rowOff>84430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100957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34616</xdr:rowOff>
    </xdr:from>
    <xdr:to>
      <xdr:col>85</xdr:col>
      <xdr:colOff>127000</xdr:colOff>
      <xdr:row>98</xdr:row>
      <xdr:rowOff>101282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36716"/>
          <a:ext cx="838200" cy="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16275</xdr:rowOff>
    </xdr:from>
    <xdr:to>
      <xdr:col>81</xdr:col>
      <xdr:colOff>50800</xdr:colOff>
      <xdr:row>98</xdr:row>
      <xdr:rowOff>34616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18375"/>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16275</xdr:rowOff>
    </xdr:from>
    <xdr:to>
      <xdr:col>76</xdr:col>
      <xdr:colOff>114300</xdr:colOff>
      <xdr:row>98</xdr:row>
      <xdr:rowOff>27330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18375"/>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27330</xdr:rowOff>
    </xdr:from>
    <xdr:to>
      <xdr:col>71</xdr:col>
      <xdr:colOff>177800</xdr:colOff>
      <xdr:row>98</xdr:row>
      <xdr:rowOff>104642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29430"/>
          <a:ext cx="8890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50482</xdr:rowOff>
    </xdr:from>
    <xdr:to>
      <xdr:col>85</xdr:col>
      <xdr:colOff>177800</xdr:colOff>
      <xdr:row>98</xdr:row>
      <xdr:rowOff>152082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136859</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155266</xdr:rowOff>
    </xdr:from>
    <xdr:to>
      <xdr:col>81</xdr:col>
      <xdr:colOff>101600</xdr:colOff>
      <xdr:row>98</xdr:row>
      <xdr:rowOff>85416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76543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136925</xdr:rowOff>
    </xdr:from>
    <xdr:to>
      <xdr:col>76</xdr:col>
      <xdr:colOff>165100</xdr:colOff>
      <xdr:row>98</xdr:row>
      <xdr:rowOff>67075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58202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147980</xdr:rowOff>
    </xdr:from>
    <xdr:to>
      <xdr:col>72</xdr:col>
      <xdr:colOff>38100</xdr:colOff>
      <xdr:row>98</xdr:row>
      <xdr:rowOff>78130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94657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53842</xdr:rowOff>
    </xdr:from>
    <xdr:to>
      <xdr:col>67</xdr:col>
      <xdr:colOff>101600</xdr:colOff>
      <xdr:row>98</xdr:row>
      <xdr:rowOff>155442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146569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110603</xdr:rowOff>
    </xdr:from>
    <xdr:to>
      <xdr:col>116</xdr:col>
      <xdr:colOff>63500</xdr:colOff>
      <xdr:row>38</xdr:row>
      <xdr:rowOff>111451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25703"/>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106521</xdr:rowOff>
    </xdr:from>
    <xdr:to>
      <xdr:col>111</xdr:col>
      <xdr:colOff>177800</xdr:colOff>
      <xdr:row>38</xdr:row>
      <xdr:rowOff>110603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2162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90715</xdr:rowOff>
    </xdr:from>
    <xdr:to>
      <xdr:col>107</xdr:col>
      <xdr:colOff>50800</xdr:colOff>
      <xdr:row>38</xdr:row>
      <xdr:rowOff>106521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0581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59168</xdr:rowOff>
    </xdr:from>
    <xdr:to>
      <xdr:col>102</xdr:col>
      <xdr:colOff>114300</xdr:colOff>
      <xdr:row>38</xdr:row>
      <xdr:rowOff>90715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742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60651</xdr:rowOff>
    </xdr:from>
    <xdr:to>
      <xdr:col>116</xdr:col>
      <xdr:colOff>114300</xdr:colOff>
      <xdr:row>38</xdr:row>
      <xdr:rowOff>162251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39078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5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59803</xdr:rowOff>
    </xdr:from>
    <xdr:to>
      <xdr:col>112</xdr:col>
      <xdr:colOff>38100</xdr:colOff>
      <xdr:row>38</xdr:row>
      <xdr:rowOff>161403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152530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55721</xdr:rowOff>
    </xdr:from>
    <xdr:to>
      <xdr:col>107</xdr:col>
      <xdr:colOff>101600</xdr:colOff>
      <xdr:row>38</xdr:row>
      <xdr:rowOff>157321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148448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39915</xdr:rowOff>
    </xdr:from>
    <xdr:to>
      <xdr:col>102</xdr:col>
      <xdr:colOff>165100</xdr:colOff>
      <xdr:row>38</xdr:row>
      <xdr:rowOff>141515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158041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3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8368</xdr:rowOff>
    </xdr:from>
    <xdr:to>
      <xdr:col>98</xdr:col>
      <xdr:colOff>38100</xdr:colOff>
      <xdr:row>38</xdr:row>
      <xdr:rowOff>109968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126494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9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39306</xdr:rowOff>
    </xdr:from>
    <xdr:to>
      <xdr:col>116</xdr:col>
      <xdr:colOff>63500</xdr:colOff>
      <xdr:row>59</xdr:row>
      <xdr:rowOff>41631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54856"/>
          <a:ext cx="8382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41631</xdr:rowOff>
    </xdr:from>
    <xdr:to>
      <xdr:col>111</xdr:col>
      <xdr:colOff>177800</xdr:colOff>
      <xdr:row>59</xdr:row>
      <xdr:rowOff>41669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571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41669</xdr:rowOff>
    </xdr:from>
    <xdr:to>
      <xdr:col>107</xdr:col>
      <xdr:colOff>50800</xdr:colOff>
      <xdr:row>59</xdr:row>
      <xdr:rowOff>41707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572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40411</xdr:rowOff>
    </xdr:from>
    <xdr:to>
      <xdr:col>102</xdr:col>
      <xdr:colOff>114300</xdr:colOff>
      <xdr:row>59</xdr:row>
      <xdr:rowOff>41707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596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159956</xdr:rowOff>
    </xdr:from>
    <xdr:to>
      <xdr:col>116</xdr:col>
      <xdr:colOff>114300</xdr:colOff>
      <xdr:row>59</xdr:row>
      <xdr:rowOff>90106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74883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162281</xdr:rowOff>
    </xdr:from>
    <xdr:to>
      <xdr:col>112</xdr:col>
      <xdr:colOff>38100</xdr:colOff>
      <xdr:row>59</xdr:row>
      <xdr:rowOff>92431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83558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99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162319</xdr:rowOff>
    </xdr:from>
    <xdr:to>
      <xdr:col>107</xdr:col>
      <xdr:colOff>101600</xdr:colOff>
      <xdr:row>59</xdr:row>
      <xdr:rowOff>92469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83596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99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162357</xdr:rowOff>
    </xdr:from>
    <xdr:to>
      <xdr:col>102</xdr:col>
      <xdr:colOff>165100</xdr:colOff>
      <xdr:row>59</xdr:row>
      <xdr:rowOff>92507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83634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161061</xdr:rowOff>
    </xdr:from>
    <xdr:to>
      <xdr:col>98</xdr:col>
      <xdr:colOff>38100</xdr:colOff>
      <xdr:row>59</xdr:row>
      <xdr:rowOff>91211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82338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69444</xdr:rowOff>
    </xdr:from>
    <xdr:to>
      <xdr:col>116</xdr:col>
      <xdr:colOff>63500</xdr:colOff>
      <xdr:row>76</xdr:row>
      <xdr:rowOff>96343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99644"/>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96343</xdr:rowOff>
    </xdr:from>
    <xdr:to>
      <xdr:col>111</xdr:col>
      <xdr:colOff>177800</xdr:colOff>
      <xdr:row>76</xdr:row>
      <xdr:rowOff>118878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26543"/>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118878</xdr:rowOff>
    </xdr:from>
    <xdr:to>
      <xdr:col>107</xdr:col>
      <xdr:colOff>50800</xdr:colOff>
      <xdr:row>76</xdr:row>
      <xdr:rowOff>133432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4907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123946</xdr:rowOff>
    </xdr:from>
    <xdr:to>
      <xdr:col>102</xdr:col>
      <xdr:colOff>114300</xdr:colOff>
      <xdr:row>76</xdr:row>
      <xdr:rowOff>133432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54146"/>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18644</xdr:rowOff>
    </xdr:from>
    <xdr:to>
      <xdr:col>116</xdr:col>
      <xdr:colOff>114300</xdr:colOff>
      <xdr:row>76</xdr:row>
      <xdr:rowOff>120244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41521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45543</xdr:rowOff>
    </xdr:from>
    <xdr:to>
      <xdr:col>112</xdr:col>
      <xdr:colOff>38100</xdr:colOff>
      <xdr:row>76</xdr:row>
      <xdr:rowOff>147143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138270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68078</xdr:rowOff>
    </xdr:from>
    <xdr:to>
      <xdr:col>107</xdr:col>
      <xdr:colOff>101600</xdr:colOff>
      <xdr:row>76</xdr:row>
      <xdr:rowOff>169678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160805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82632</xdr:rowOff>
    </xdr:from>
    <xdr:to>
      <xdr:col>102</xdr:col>
      <xdr:colOff>165100</xdr:colOff>
      <xdr:row>77</xdr:row>
      <xdr:rowOff>12782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73146</xdr:rowOff>
    </xdr:from>
    <xdr:to>
      <xdr:col>98</xdr:col>
      <xdr:colOff>38100</xdr:colOff>
      <xdr:row>77</xdr:row>
      <xdr:rowOff>3296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165873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12,910,008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490,595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94,376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すると増となっており、依然として類似団体内平均値よりも高い水準で推移していることから、業務の更なる効率化を図るとともに、民間委託等を進めることで人件費の抑制を図る。扶助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98,845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円で、住民税非課税世帯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物価等高騰対策支援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給付金等の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物価高騰対策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給付費が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したことなどにより、類似団体と同様に前年度よりも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している。補助費等は、住民一人当たり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58,319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円で、一部事務組合に対する負担金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により前年度より増加している。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引き続き補助金等の必要性と効果の検証により抑制を図っていく。普通建設事業費のうち、新規整備分については、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市道整備事業費等の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減により、住民一人当たり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25,764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円と減少したが、類似団体内平均値を上回っている。今後も、将来世代への負担の先送りが顕著とならないよう、公共施設等総合管理計画に基づき計画的に更新等を進めていく必要がある。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災害復旧事業費は、台風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号関連に伴うもの増加である。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55,268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内平均値を下回っているが、認定こども園整備関連の償還開始による公債費の増や、今後も公共施設の更新等の財源として地方債発行が見込まれることから、世代間の公平性に留意しながら、引き続き既存事業の徹底的な見直しと事業の再構築により地方債の圧縮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
26,057
193.55
13,692,284
12,910,008
697,984
7,525,206
12,392,720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160655</xdr:rowOff>
    </xdr:from>
    <xdr:to>
      <xdr:col>24</xdr:col>
      <xdr:colOff>63500</xdr:colOff>
      <xdr:row>34</xdr:row>
      <xdr:rowOff>31115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85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77216</xdr:rowOff>
    </xdr:from>
    <xdr:to>
      <xdr:col>19</xdr:col>
      <xdr:colOff>177800</xdr:colOff>
      <xdr:row>33</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506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77216</xdr:rowOff>
    </xdr:from>
    <xdr:to>
      <xdr:col>15</xdr:col>
      <xdr:colOff>50800</xdr:colOff>
      <xdr:row>33</xdr:row>
      <xdr:rowOff>105029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3506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134747</xdr:rowOff>
    </xdr:from>
    <xdr:to>
      <xdr:col>10</xdr:col>
      <xdr:colOff>114300</xdr:colOff>
      <xdr:row>33</xdr:row>
      <xdr:rowOff>105029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1147"/>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151765</xdr:rowOff>
    </xdr:from>
    <xdr:to>
      <xdr:col>24</xdr:col>
      <xdr:colOff>114300</xdr:colOff>
      <xdr:row>34</xdr:row>
      <xdr:rowOff>81915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109855</xdr:rowOff>
    </xdr:from>
    <xdr:to>
      <xdr:col>20</xdr:col>
      <xdr:colOff>38100</xdr:colOff>
      <xdr:row>34</xdr:row>
      <xdr:rowOff>40005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56532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26416</xdr:rowOff>
    </xdr:from>
    <xdr:to>
      <xdr:col>15</xdr:col>
      <xdr:colOff>101600</xdr:colOff>
      <xdr:row>33</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144543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54229</xdr:rowOff>
    </xdr:from>
    <xdr:to>
      <xdr:col>10</xdr:col>
      <xdr:colOff>165100</xdr:colOff>
      <xdr:row>33</xdr:row>
      <xdr:rowOff>155829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83947</xdr:rowOff>
    </xdr:from>
    <xdr:to>
      <xdr:col>6</xdr:col>
      <xdr:colOff>38100</xdr:colOff>
      <xdr:row>33</xdr:row>
      <xdr:rowOff>14097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30624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146482</xdr:rowOff>
    </xdr:from>
    <xdr:to>
      <xdr:col>24</xdr:col>
      <xdr:colOff>63500</xdr:colOff>
      <xdr:row>58</xdr:row>
      <xdr:rowOff>13295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9132"/>
          <a:ext cx="8382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133310</xdr:rowOff>
    </xdr:from>
    <xdr:to>
      <xdr:col>19</xdr:col>
      <xdr:colOff>177800</xdr:colOff>
      <xdr:row>57</xdr:row>
      <xdr:rowOff>146482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5960"/>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76805</xdr:rowOff>
    </xdr:from>
    <xdr:to>
      <xdr:col>15</xdr:col>
      <xdr:colOff>50800</xdr:colOff>
      <xdr:row>57</xdr:row>
      <xdr:rowOff>133310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06555"/>
          <a:ext cx="889000" cy="3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76805</xdr:rowOff>
    </xdr:from>
    <xdr:to>
      <xdr:col>10</xdr:col>
      <xdr:colOff>114300</xdr:colOff>
      <xdr:row>58</xdr:row>
      <xdr:rowOff>1736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06555"/>
          <a:ext cx="889000" cy="4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133945</xdr:rowOff>
    </xdr:from>
    <xdr:to>
      <xdr:col>24</xdr:col>
      <xdr:colOff>114300</xdr:colOff>
      <xdr:row>58</xdr:row>
      <xdr:rowOff>64095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48872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95682</xdr:rowOff>
    </xdr:from>
    <xdr:to>
      <xdr:col>20</xdr:col>
      <xdr:colOff>38100</xdr:colOff>
      <xdr:row>58</xdr:row>
      <xdr:rowOff>25832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82510</xdr:rowOff>
    </xdr:from>
    <xdr:to>
      <xdr:col>15</xdr:col>
      <xdr:colOff>101600</xdr:colOff>
      <xdr:row>58</xdr:row>
      <xdr:rowOff>12660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26005</xdr:rowOff>
    </xdr:from>
    <xdr:to>
      <xdr:col>10</xdr:col>
      <xdr:colOff>165100</xdr:colOff>
      <xdr:row>55</xdr:row>
      <xdr:rowOff>127605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118732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122386</xdr:rowOff>
    </xdr:from>
    <xdr:to>
      <xdr:col>6</xdr:col>
      <xdr:colOff>38100</xdr:colOff>
      <xdr:row>58</xdr:row>
      <xdr:rowOff>52536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140832</xdr:rowOff>
    </xdr:from>
    <xdr:to>
      <xdr:col>24</xdr:col>
      <xdr:colOff>63500</xdr:colOff>
      <xdr:row>76</xdr:row>
      <xdr:rowOff>106237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9582"/>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161657</xdr:rowOff>
    </xdr:from>
    <xdr:to>
      <xdr:col>19</xdr:col>
      <xdr:colOff>177800</xdr:colOff>
      <xdr:row>76</xdr:row>
      <xdr:rowOff>106237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0407"/>
          <a:ext cx="889000" cy="1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161657</xdr:rowOff>
    </xdr:from>
    <xdr:to>
      <xdr:col>15</xdr:col>
      <xdr:colOff>50800</xdr:colOff>
      <xdr:row>77</xdr:row>
      <xdr:rowOff>69693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0407"/>
          <a:ext cx="889000" cy="2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161982</xdr:rowOff>
    </xdr:from>
    <xdr:to>
      <xdr:col>10</xdr:col>
      <xdr:colOff>114300</xdr:colOff>
      <xdr:row>77</xdr:row>
      <xdr:rowOff>69693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92182"/>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90032</xdr:rowOff>
    </xdr:from>
    <xdr:to>
      <xdr:col>24</xdr:col>
      <xdr:colOff>114300</xdr:colOff>
      <xdr:row>76</xdr:row>
      <xdr:rowOff>20182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68459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55437</xdr:rowOff>
    </xdr:from>
    <xdr:to>
      <xdr:col>20</xdr:col>
      <xdr:colOff>38100</xdr:colOff>
      <xdr:row>76</xdr:row>
      <xdr:rowOff>157037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148164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110857</xdr:rowOff>
    </xdr:from>
    <xdr:to>
      <xdr:col>15</xdr:col>
      <xdr:colOff>101600</xdr:colOff>
      <xdr:row>76</xdr:row>
      <xdr:rowOff>41007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32134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6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18893</xdr:rowOff>
    </xdr:from>
    <xdr:to>
      <xdr:col>10</xdr:col>
      <xdr:colOff>165100</xdr:colOff>
      <xdr:row>77</xdr:row>
      <xdr:rowOff>120493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111620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111182</xdr:rowOff>
    </xdr:from>
    <xdr:to>
      <xdr:col>6</xdr:col>
      <xdr:colOff>38100</xdr:colOff>
      <xdr:row>77</xdr:row>
      <xdr:rowOff>41332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57860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162561</xdr:rowOff>
    </xdr:from>
    <xdr:to>
      <xdr:col>24</xdr:col>
      <xdr:colOff>63500</xdr:colOff>
      <xdr:row>96</xdr:row>
      <xdr:rowOff>133852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50311"/>
          <a:ext cx="838200" cy="1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162561</xdr:rowOff>
    </xdr:from>
    <xdr:to>
      <xdr:col>19</xdr:col>
      <xdr:colOff>177800</xdr:colOff>
      <xdr:row>96</xdr:row>
      <xdr:rowOff>49498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50311"/>
          <a:ext cx="8890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49498</xdr:rowOff>
    </xdr:from>
    <xdr:to>
      <xdr:col>15</xdr:col>
      <xdr:colOff>50800</xdr:colOff>
      <xdr:row>97</xdr:row>
      <xdr:rowOff>36716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08698"/>
          <a:ext cx="889000" cy="15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36716</xdr:rowOff>
    </xdr:from>
    <xdr:to>
      <xdr:col>10</xdr:col>
      <xdr:colOff>114300</xdr:colOff>
      <xdr:row>97</xdr:row>
      <xdr:rowOff>121317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67366"/>
          <a:ext cx="8890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83052</xdr:rowOff>
    </xdr:from>
    <xdr:to>
      <xdr:col>24</xdr:col>
      <xdr:colOff>114300</xdr:colOff>
      <xdr:row>97</xdr:row>
      <xdr:rowOff>13202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61479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111761</xdr:rowOff>
    </xdr:from>
    <xdr:to>
      <xdr:col>20</xdr:col>
      <xdr:colOff>38100</xdr:colOff>
      <xdr:row>96</xdr:row>
      <xdr:rowOff>41911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33038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170148</xdr:rowOff>
    </xdr:from>
    <xdr:to>
      <xdr:col>15</xdr:col>
      <xdr:colOff>101600</xdr:colOff>
      <xdr:row>96</xdr:row>
      <xdr:rowOff>100298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157366</xdr:rowOff>
    </xdr:from>
    <xdr:to>
      <xdr:col>10</xdr:col>
      <xdr:colOff>165100</xdr:colOff>
      <xdr:row>97</xdr:row>
      <xdr:rowOff>87516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78643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70517</xdr:rowOff>
    </xdr:from>
    <xdr:to>
      <xdr:col>6</xdr:col>
      <xdr:colOff>38100</xdr:colOff>
      <xdr:row>98</xdr:row>
      <xdr:rowOff>667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163244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153743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6230"/>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153743</xdr:rowOff>
    </xdr:from>
    <xdr:to>
      <xdr:col>50</xdr:col>
      <xdr:colOff>114300</xdr:colOff>
      <xdr:row>38</xdr:row>
      <xdr:rowOff>156028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688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156028</xdr:rowOff>
    </xdr:from>
    <xdr:to>
      <xdr:col>45</xdr:col>
      <xdr:colOff>177800</xdr:colOff>
      <xdr:row>38</xdr:row>
      <xdr:rowOff>157662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11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157662</xdr:rowOff>
    </xdr:from>
    <xdr:to>
      <xdr:col>41</xdr:col>
      <xdr:colOff>50800</xdr:colOff>
      <xdr:row>38</xdr:row>
      <xdr:rowOff>159620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2762"/>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102943</xdr:rowOff>
    </xdr:from>
    <xdr:to>
      <xdr:col>50</xdr:col>
      <xdr:colOff>165100</xdr:colOff>
      <xdr:row>39</xdr:row>
      <xdr:rowOff>33093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105228</xdr:rowOff>
    </xdr:from>
    <xdr:to>
      <xdr:col>46</xdr:col>
      <xdr:colOff>38100</xdr:colOff>
      <xdr:row>39</xdr:row>
      <xdr:rowOff>35378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26505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106862</xdr:rowOff>
    </xdr:from>
    <xdr:to>
      <xdr:col>41</xdr:col>
      <xdr:colOff>101600</xdr:colOff>
      <xdr:row>39</xdr:row>
      <xdr:rowOff>37012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28139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108820</xdr:rowOff>
    </xdr:from>
    <xdr:to>
      <xdr:col>36</xdr:col>
      <xdr:colOff>165100</xdr:colOff>
      <xdr:row>39</xdr:row>
      <xdr:rowOff>38970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30097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144977</xdr:rowOff>
    </xdr:from>
    <xdr:to>
      <xdr:col>55</xdr:col>
      <xdr:colOff>0</xdr:colOff>
      <xdr:row>57</xdr:row>
      <xdr:rowOff>148177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1762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144977</xdr:rowOff>
    </xdr:from>
    <xdr:to>
      <xdr:col>50</xdr:col>
      <xdr:colOff>114300</xdr:colOff>
      <xdr:row>58</xdr:row>
      <xdr:rowOff>7379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17627"/>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2521</xdr:rowOff>
    </xdr:from>
    <xdr:to>
      <xdr:col>45</xdr:col>
      <xdr:colOff>177800</xdr:colOff>
      <xdr:row>58</xdr:row>
      <xdr:rowOff>7379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46621"/>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2521</xdr:rowOff>
    </xdr:from>
    <xdr:to>
      <xdr:col>41</xdr:col>
      <xdr:colOff>50800</xdr:colOff>
      <xdr:row>58</xdr:row>
      <xdr:rowOff>3397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4662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97377</xdr:rowOff>
    </xdr:from>
    <xdr:to>
      <xdr:col>55</xdr:col>
      <xdr:colOff>50800</xdr:colOff>
      <xdr:row>58</xdr:row>
      <xdr:rowOff>27527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75804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94177</xdr:rowOff>
    </xdr:from>
    <xdr:to>
      <xdr:col>50</xdr:col>
      <xdr:colOff>165100</xdr:colOff>
      <xdr:row>58</xdr:row>
      <xdr:rowOff>24327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15454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128029</xdr:rowOff>
    </xdr:from>
    <xdr:to>
      <xdr:col>46</xdr:col>
      <xdr:colOff>38100</xdr:colOff>
      <xdr:row>58</xdr:row>
      <xdr:rowOff>58179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49306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123171</xdr:rowOff>
    </xdr:from>
    <xdr:to>
      <xdr:col>41</xdr:col>
      <xdr:colOff>101600</xdr:colOff>
      <xdr:row>58</xdr:row>
      <xdr:rowOff>53321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44448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124047</xdr:rowOff>
    </xdr:from>
    <xdr:to>
      <xdr:col>36</xdr:col>
      <xdr:colOff>165100</xdr:colOff>
      <xdr:row>58</xdr:row>
      <xdr:rowOff>54197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45324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55118</xdr:rowOff>
    </xdr:from>
    <xdr:to>
      <xdr:col>55</xdr:col>
      <xdr:colOff>0</xdr:colOff>
      <xdr:row>78</xdr:row>
      <xdr:rowOff>77712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28218"/>
          <a:ext cx="8382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55118</xdr:rowOff>
    </xdr:from>
    <xdr:to>
      <xdr:col>50</xdr:col>
      <xdr:colOff>114300</xdr:colOff>
      <xdr:row>78</xdr:row>
      <xdr:rowOff>81483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8218"/>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38391</xdr:rowOff>
    </xdr:from>
    <xdr:to>
      <xdr:col>45</xdr:col>
      <xdr:colOff>177800</xdr:colOff>
      <xdr:row>78</xdr:row>
      <xdr:rowOff>81483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11491"/>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38391</xdr:rowOff>
    </xdr:from>
    <xdr:to>
      <xdr:col>41</xdr:col>
      <xdr:colOff>50800</xdr:colOff>
      <xdr:row>78</xdr:row>
      <xdr:rowOff>98895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11491"/>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26912</xdr:rowOff>
    </xdr:from>
    <xdr:to>
      <xdr:col>55</xdr:col>
      <xdr:colOff>50800</xdr:colOff>
      <xdr:row>78</xdr:row>
      <xdr:rowOff>128512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113289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4318</xdr:rowOff>
    </xdr:from>
    <xdr:to>
      <xdr:col>50</xdr:col>
      <xdr:colOff>165100</xdr:colOff>
      <xdr:row>78</xdr:row>
      <xdr:rowOff>105918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97045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30683</xdr:rowOff>
    </xdr:from>
    <xdr:to>
      <xdr:col>46</xdr:col>
      <xdr:colOff>38100</xdr:colOff>
      <xdr:row>78</xdr:row>
      <xdr:rowOff>132283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123410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159041</xdr:rowOff>
    </xdr:from>
    <xdr:to>
      <xdr:col>41</xdr:col>
      <xdr:colOff>101600</xdr:colOff>
      <xdr:row>78</xdr:row>
      <xdr:rowOff>89191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80318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48095</xdr:rowOff>
    </xdr:from>
    <xdr:to>
      <xdr:col>36</xdr:col>
      <xdr:colOff>165100</xdr:colOff>
      <xdr:row>78</xdr:row>
      <xdr:rowOff>149695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140822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11937</xdr:rowOff>
    </xdr:from>
    <xdr:to>
      <xdr:col>55</xdr:col>
      <xdr:colOff>0</xdr:colOff>
      <xdr:row>97</xdr:row>
      <xdr:rowOff>120689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42587"/>
          <a:ext cx="838200" cy="10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11937</xdr:rowOff>
    </xdr:from>
    <xdr:to>
      <xdr:col>50</xdr:col>
      <xdr:colOff>114300</xdr:colOff>
      <xdr:row>98</xdr:row>
      <xdr:rowOff>28739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42587"/>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135903</xdr:rowOff>
    </xdr:from>
    <xdr:to>
      <xdr:col>45</xdr:col>
      <xdr:colOff>177800</xdr:colOff>
      <xdr:row>98</xdr:row>
      <xdr:rowOff>28739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66553"/>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135903</xdr:rowOff>
    </xdr:from>
    <xdr:to>
      <xdr:col>41</xdr:col>
      <xdr:colOff>50800</xdr:colOff>
      <xdr:row>98</xdr:row>
      <xdr:rowOff>100761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66553"/>
          <a:ext cx="889000" cy="1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69889</xdr:rowOff>
    </xdr:from>
    <xdr:to>
      <xdr:col>55</xdr:col>
      <xdr:colOff>50800</xdr:colOff>
      <xdr:row>98</xdr:row>
      <xdr:rowOff>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48316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132587</xdr:rowOff>
    </xdr:from>
    <xdr:to>
      <xdr:col>50</xdr:col>
      <xdr:colOff>165100</xdr:colOff>
      <xdr:row>97</xdr:row>
      <xdr:rowOff>62737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53864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149389</xdr:rowOff>
    </xdr:from>
    <xdr:to>
      <xdr:col>46</xdr:col>
      <xdr:colOff>38100</xdr:colOff>
      <xdr:row>98</xdr:row>
      <xdr:rowOff>79539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70666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85103</xdr:rowOff>
    </xdr:from>
    <xdr:to>
      <xdr:col>41</xdr:col>
      <xdr:colOff>101600</xdr:colOff>
      <xdr:row>98</xdr:row>
      <xdr:rowOff>15253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49961</xdr:rowOff>
    </xdr:from>
    <xdr:to>
      <xdr:col>36</xdr:col>
      <xdr:colOff>165100</xdr:colOff>
      <xdr:row>98</xdr:row>
      <xdr:rowOff>151561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142688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102405</xdr:rowOff>
    </xdr:from>
    <xdr:to>
      <xdr:col>85</xdr:col>
      <xdr:colOff>127000</xdr:colOff>
      <xdr:row>37</xdr:row>
      <xdr:rowOff>152142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46055"/>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152142</xdr:rowOff>
    </xdr:from>
    <xdr:to>
      <xdr:col>81</xdr:col>
      <xdr:colOff>50800</xdr:colOff>
      <xdr:row>37</xdr:row>
      <xdr:rowOff>154015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95792"/>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112595</xdr:rowOff>
    </xdr:from>
    <xdr:to>
      <xdr:col>76</xdr:col>
      <xdr:colOff>114300</xdr:colOff>
      <xdr:row>37</xdr:row>
      <xdr:rowOff>154015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56245"/>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112595</xdr:rowOff>
    </xdr:from>
    <xdr:to>
      <xdr:col>71</xdr:col>
      <xdr:colOff>177800</xdr:colOff>
      <xdr:row>37</xdr:row>
      <xdr:rowOff>167632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56245"/>
          <a:ext cx="889000" cy="5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51605</xdr:rowOff>
    </xdr:from>
    <xdr:to>
      <xdr:col>85</xdr:col>
      <xdr:colOff>177800</xdr:colOff>
      <xdr:row>37</xdr:row>
      <xdr:rowOff>153205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74482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101342</xdr:rowOff>
    </xdr:from>
    <xdr:to>
      <xdr:col>81</xdr:col>
      <xdr:colOff>101600</xdr:colOff>
      <xdr:row>38</xdr:row>
      <xdr:rowOff>31493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44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48019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103215</xdr:rowOff>
    </xdr:from>
    <xdr:to>
      <xdr:col>76</xdr:col>
      <xdr:colOff>165100</xdr:colOff>
      <xdr:row>38</xdr:row>
      <xdr:rowOff>33365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49892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61795</xdr:rowOff>
    </xdr:from>
    <xdr:to>
      <xdr:col>72</xdr:col>
      <xdr:colOff>38100</xdr:colOff>
      <xdr:row>37</xdr:row>
      <xdr:rowOff>163395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116833</xdr:rowOff>
    </xdr:from>
    <xdr:to>
      <xdr:col>67</xdr:col>
      <xdr:colOff>101600</xdr:colOff>
      <xdr:row>38</xdr:row>
      <xdr:rowOff>46983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63510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25672</xdr:rowOff>
    </xdr:from>
    <xdr:to>
      <xdr:col>85</xdr:col>
      <xdr:colOff>127000</xdr:colOff>
      <xdr:row>58</xdr:row>
      <xdr:rowOff>151892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69772"/>
          <a:ext cx="8382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95123</xdr:rowOff>
    </xdr:from>
    <xdr:to>
      <xdr:col>81</xdr:col>
      <xdr:colOff>50800</xdr:colOff>
      <xdr:row>58</xdr:row>
      <xdr:rowOff>25672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696323"/>
          <a:ext cx="889000" cy="27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95123</xdr:rowOff>
    </xdr:from>
    <xdr:to>
      <xdr:col>76</xdr:col>
      <xdr:colOff>114300</xdr:colOff>
      <xdr:row>58</xdr:row>
      <xdr:rowOff>13393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696323"/>
          <a:ext cx="889000" cy="2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13393</xdr:rowOff>
    </xdr:from>
    <xdr:to>
      <xdr:col>71</xdr:col>
      <xdr:colOff>177800</xdr:colOff>
      <xdr:row>58</xdr:row>
      <xdr:rowOff>87405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57493"/>
          <a:ext cx="889000" cy="7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101092</xdr:rowOff>
    </xdr:from>
    <xdr:to>
      <xdr:col>85</xdr:col>
      <xdr:colOff>177800</xdr:colOff>
      <xdr:row>59</xdr:row>
      <xdr:rowOff>31242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16019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146322</xdr:rowOff>
    </xdr:from>
    <xdr:to>
      <xdr:col>81</xdr:col>
      <xdr:colOff>101600</xdr:colOff>
      <xdr:row>58</xdr:row>
      <xdr:rowOff>76472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67599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44323</xdr:rowOff>
    </xdr:from>
    <xdr:to>
      <xdr:col>76</xdr:col>
      <xdr:colOff>165100</xdr:colOff>
      <xdr:row>56</xdr:row>
      <xdr:rowOff>145923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162450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134043</xdr:rowOff>
    </xdr:from>
    <xdr:to>
      <xdr:col>72</xdr:col>
      <xdr:colOff>38100</xdr:colOff>
      <xdr:row>58</xdr:row>
      <xdr:rowOff>64193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55320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36605</xdr:rowOff>
    </xdr:from>
    <xdr:to>
      <xdr:col>67</xdr:col>
      <xdr:colOff>101600</xdr:colOff>
      <xdr:row>58</xdr:row>
      <xdr:rowOff>138205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129332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94551</xdr:rowOff>
    </xdr:from>
    <xdr:to>
      <xdr:col>85</xdr:col>
      <xdr:colOff>127000</xdr:colOff>
      <xdr:row>79</xdr:row>
      <xdr:rowOff>42354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124751"/>
          <a:ext cx="838200" cy="4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38582</xdr:rowOff>
    </xdr:from>
    <xdr:to>
      <xdr:col>81</xdr:col>
      <xdr:colOff>50800</xdr:colOff>
      <xdr:row>79</xdr:row>
      <xdr:rowOff>42354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313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1549</xdr:rowOff>
    </xdr:from>
    <xdr:to>
      <xdr:col>76</xdr:col>
      <xdr:colOff>114300</xdr:colOff>
      <xdr:row>79</xdr:row>
      <xdr:rowOff>38582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74649"/>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1549</xdr:rowOff>
    </xdr:from>
    <xdr:to>
      <xdr:col>71</xdr:col>
      <xdr:colOff>177800</xdr:colOff>
      <xdr:row>78</xdr:row>
      <xdr:rowOff>73025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74649"/>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43751</xdr:rowOff>
    </xdr:from>
    <xdr:to>
      <xdr:col>85</xdr:col>
      <xdr:colOff>177800</xdr:colOff>
      <xdr:row>76</xdr:row>
      <xdr:rowOff>145351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66629</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9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163004</xdr:rowOff>
    </xdr:from>
    <xdr:to>
      <xdr:col>81</xdr:col>
      <xdr:colOff>101600</xdr:colOff>
      <xdr:row>79</xdr:row>
      <xdr:rowOff>93154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84281</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159232</xdr:rowOff>
    </xdr:from>
    <xdr:to>
      <xdr:col>76</xdr:col>
      <xdr:colOff>165100</xdr:colOff>
      <xdr:row>79</xdr:row>
      <xdr:rowOff>89382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80509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122199</xdr:rowOff>
    </xdr:from>
    <xdr:to>
      <xdr:col>72</xdr:col>
      <xdr:colOff>38100</xdr:colOff>
      <xdr:row>78</xdr:row>
      <xdr:rowOff>52349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43476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1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22225</xdr:rowOff>
    </xdr:from>
    <xdr:to>
      <xdr:col>67</xdr:col>
      <xdr:colOff>101600</xdr:colOff>
      <xdr:row>78</xdr:row>
      <xdr:rowOff>123825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114952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28347</xdr:rowOff>
    </xdr:from>
    <xdr:to>
      <xdr:col>85</xdr:col>
      <xdr:colOff>127000</xdr:colOff>
      <xdr:row>95</xdr:row>
      <xdr:rowOff>46444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1609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46444</xdr:rowOff>
    </xdr:from>
    <xdr:to>
      <xdr:col>81</xdr:col>
      <xdr:colOff>50800</xdr:colOff>
      <xdr:row>95</xdr:row>
      <xdr:rowOff>70459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34194"/>
          <a:ext cx="8890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14720</xdr:rowOff>
    </xdr:from>
    <xdr:to>
      <xdr:col>76</xdr:col>
      <xdr:colOff>114300</xdr:colOff>
      <xdr:row>95</xdr:row>
      <xdr:rowOff>70459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02470"/>
          <a:ext cx="889000" cy="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14720</xdr:rowOff>
    </xdr:from>
    <xdr:to>
      <xdr:col>71</xdr:col>
      <xdr:colOff>177800</xdr:colOff>
      <xdr:row>95</xdr:row>
      <xdr:rowOff>33629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0247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148997</xdr:rowOff>
    </xdr:from>
    <xdr:to>
      <xdr:col>85</xdr:col>
      <xdr:colOff>177800</xdr:colOff>
      <xdr:row>95</xdr:row>
      <xdr:rowOff>79147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127424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167094</xdr:rowOff>
    </xdr:from>
    <xdr:to>
      <xdr:col>81</xdr:col>
      <xdr:colOff>101600</xdr:colOff>
      <xdr:row>95</xdr:row>
      <xdr:rowOff>97244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88371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3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19659</xdr:rowOff>
    </xdr:from>
    <xdr:to>
      <xdr:col>76</xdr:col>
      <xdr:colOff>165100</xdr:colOff>
      <xdr:row>95</xdr:row>
      <xdr:rowOff>121259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112386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135370</xdr:rowOff>
    </xdr:from>
    <xdr:to>
      <xdr:col>72</xdr:col>
      <xdr:colOff>38100</xdr:colOff>
      <xdr:row>95</xdr:row>
      <xdr:rowOff>65520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82047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154279</xdr:rowOff>
    </xdr:from>
    <xdr:to>
      <xdr:col>67</xdr:col>
      <xdr:colOff>101600</xdr:colOff>
      <xdr:row>95</xdr:row>
      <xdr:rowOff>84429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100956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人当たり決算額が前年度と比較して大きく減少したのは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費及び教育費である。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減債基金積立金や物価高騰生活応援事業費の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減等により前年度よりも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円減少した。国・県の動向を注視しながら、適正なサービスの提供に努めていく。教育費においては、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学校施設建設基金積立金や穂積家住宅整備事業費の減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た。今後は、少子化が進行する中でより良い教育環境を確保するため、学校の適正配置に取り組んでいくとともに、社会教育施設等においても公共施設等総合管理計画に基づく施設総量の圧縮を図り、維持管理経費の軽減に努めていく。一方で、前年度よりも大きく増加した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民生費及び災害復旧費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ある。民生費は、住民税非課税世帯物価等高騰対策支援給付金や総合福祉センター改修事業費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等の増加により前年度よりも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12,572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号関連に伴うもの増加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12,130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また、住民一人当たり決算額が類似団体内平均値と比較して高くなっているのは、議会費及び消防費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である。消防費は、前年度と比較して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4,569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救助工作車購入等が増加の要因である。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車両の更新を計画的に実施していることや、これまでに整備してきた防災設備に係るランニングコストの負担が続いていくことから、設備の更新等に際しては時期を精査し、効率的・計画的に行うことで、負担軽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はなく、基金への積立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実質収支比率は、歳入歳出差引額の減に伴い前年度よりも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ポイント減少した。単年度収支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は赤字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が、積立金の取崩しがなかったことなどのため、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は黒字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に転じた。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今後も財源不足が続くものと見込まれるため、歳出の精査による取崩し抑制を図るとともに、未利用地の売却による収入を基金に積み立て、基金残高を確保するなど、健全な財政運営に努める。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いずれの会計においても実質収支は黒字を維持しており、全体の黒字額は前年度と比較して増加した。水道事業会計が標準財政規模比で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に加え、国庫支出金等の減少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、実質収支額が前年度より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百万減少し、標準財政規模比で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％の減となった。その他の会計においては大きな増減はなく、引き続き効率的な財政運営により健全化に努めていく。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年度に行った旧高萩市住宅公社改革推進債（三セク債）の利率見直しにより元利償還金が減少してきている。令和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一般単独事業債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償還増等により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北茨城市と広域で行うごみ処理施設整備に伴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萩・北茨城広域事務組合に対する公債費負担金の増や、認定こども園整備に係る地方債の償還、さらに今後も施設の更新等の財源として地方債発行が見込まれることなどから、元利償還金等が増加すると考えられるため、全ての事業において、緊急性や必要性を検証し、「事業の見直し」と「事業の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構築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」の徹底のもと事業費の圧縮を図るとともに、地方債の借入抑制に努めることで比率の上昇を抑えていく。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満期一括償還地方債の借入は行っていない。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年度に発行した土地開発公社経営健全化債（</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百万円）の償還が平成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年度をもって終了し、償還額に対し発行額を抑えるなど、着実に償還を進めてきたが、令和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年度には、幼保一元化のための認定こども園整備により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百万円を借入した。令和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年度においては、償還元金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百万円に対して発行額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百万円のため、前年度より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百万円減少した。また、組合等負担等見込額については、高萩・北茨城広域事務組合においてごみ処理施設整備に係る地方債借入を行ったことで、前年度と比較して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百万円の増となったが、将来負担額全体としては前年度より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や減債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基金に積み立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てをした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ことなどから、全体で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が、下水道費の減等により基準財政需要額算入見込額が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百万円減となったことで充当可能財源等全体としては前年度より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今後も、老朽化した公共施設の更新等のための新たな地方債発行が想定されること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比率の再上昇も懸念されるため、償還に必要な財源確保に努めるとともに、将来世代の負担が過大にならないよう慎重に資金調達を行っていく必要がある。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茨城県高萩市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財政調整基金は、取り崩しを行わなかったこと、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財政調整による積み立て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土地売払収入の積み立て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百万円により、基金残高は前年度と比較して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地域振興基金の基金残高は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基金全体の残高は前年度と比較して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令和元年度までは減少傾向にあった基金残高は、令和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きている。しかしながら、人口減少に伴う市税収入の減が見込まれる厳しい財政状況が今後も続くことから、後年度の財源不足や災害等に対応できるよう、基金の設置目的を考慮しながら積み立てを行うことで基金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学校施設建設基金：本市の学校施設の建設及び周辺環境の整備（学校施設建設事業）の円滑な財政運営を図る。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地域振興基金：地域における福祉活動の推進、快適な生活環境の形成に資する。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森林環境譲与税基金：森林の整備や整備促進に関する施策に必要な財源を確保する。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学校施設建設基金：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関連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地域振興基金：ふるさと納税による収入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百万円や地域振興のための寄附金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百万円等を積み立てたことにより前年度よりも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森林経営管理経費や林道改良事業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百万円取り崩したのに対し、当年度の森林環境譲与税</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百万円が上回ったことから、前年度より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学校施設建設基金：より良い教育環境確保のための学校の統廃合を見据え、必要な財源を確保していくため、計画的に積み立てを行うとともに、小規模事業に充てるための取り崩しを可能な限り抑制する。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地域振興基金：ふるさと納税の積極的な</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PR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を図るとともにガバメントクラウドファンディングなどの新たな収入の確保に努め、地域振興に資する事業の財源として活用していく。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森林環境譲与税基金：毎年度の森林環境譲与税を積み立て、基金の設置目的に沿った施策の財源として計画的に活用していく。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取り崩しを行わなかったこと、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財政調整による積み立て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土地売払収入の積み立て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残高は前年度と比較して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年度に、高萩市土地開発公社において工業団地を売却したことから同公社に対して貸し付けていた経営健全化長期貸付金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回収し、財政調整基金に積み立てたことに伴い基金残高は一時増加したものの、財源不足に対応するための取り崩しを継続的に行っている状況である。経済情勢の変動や大規模災害に対応するための財源が枯渇することのないよう、未利用地などの普通財産の売り払いに努め、歳出の精査により取り崩しを抑制していくことで、適正な規模の残高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取り崩しを行わなかったこと、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普通交付税再算定分の臨財債償還積立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百万円を積み立てたことで、基金残高は前年度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人口減少により市税の減収が見込まれるなかで、公共施設の更新や災害の発生等に伴う新たな地方債発行が想定されることから、地方債の償還に備える財源として、必要に応じて積み立てを行っていく。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13692284</v>
      </c>
      <c r="BO4" s="371"/>
      <c r="BP4" s="371"/>
      <c r="BQ4" s="371"/>
      <c r="BR4" s="371"/>
      <c r="BS4" s="371"/>
      <c r="BT4" s="371"/>
      <c r="BU4" s="372"/>
      <c r="BV4" s="370">
        <v>14229006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9.3000000000000007</v>
      </c>
      <c r="CU4" s="377"/>
      <c r="CV4" s="377"/>
      <c r="CW4" s="377"/>
      <c r="CX4" s="377"/>
      <c r="CY4" s="377"/>
      <c r="CZ4" s="377"/>
      <c r="DA4" s="378"/>
      <c r="DB4" s="376">
        <v>10.199999999999999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12910008</v>
      </c>
      <c r="BO5" s="408"/>
      <c r="BP5" s="408"/>
      <c r="BQ5" s="408"/>
      <c r="BR5" s="408"/>
      <c r="BS5" s="408"/>
      <c r="BT5" s="408"/>
      <c r="BU5" s="409"/>
      <c r="BV5" s="407">
        <v>13407442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93.9</v>
      </c>
      <c r="CU5" s="405"/>
      <c r="CV5" s="405"/>
      <c r="CW5" s="405"/>
      <c r="CX5" s="405"/>
      <c r="CY5" s="405"/>
      <c r="CZ5" s="405"/>
      <c r="DA5" s="406"/>
      <c r="DB5" s="404">
        <v>92.7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782276</v>
      </c>
      <c r="BO6" s="408"/>
      <c r="BP6" s="408"/>
      <c r="BQ6" s="408"/>
      <c r="BR6" s="408"/>
      <c r="BS6" s="408"/>
      <c r="BT6" s="408"/>
      <c r="BU6" s="409"/>
      <c r="BV6" s="407">
        <v>821564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84292</v>
      </c>
      <c r="BO7" s="408"/>
      <c r="BP7" s="408"/>
      <c r="BQ7" s="408"/>
      <c r="BR7" s="408"/>
      <c r="BS7" s="408"/>
      <c r="BT7" s="408"/>
      <c r="BU7" s="409"/>
      <c r="BV7" s="407">
        <v>64525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7525206</v>
      </c>
      <c r="CU7" s="408"/>
      <c r="CV7" s="408"/>
      <c r="CW7" s="408"/>
      <c r="CX7" s="408"/>
      <c r="CY7" s="408"/>
      <c r="CZ7" s="408"/>
      <c r="DA7" s="409"/>
      <c r="DB7" s="407">
        <v>7445827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697984</v>
      </c>
      <c r="BO8" s="408"/>
      <c r="BP8" s="408"/>
      <c r="BQ8" s="408"/>
      <c r="BR8" s="408"/>
      <c r="BS8" s="408"/>
      <c r="BT8" s="408"/>
      <c r="BU8" s="409"/>
      <c r="BV8" s="407">
        <v>757039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27699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-59055</v>
      </c>
      <c r="BO9" s="408"/>
      <c r="BP9" s="408"/>
      <c r="BQ9" s="408"/>
      <c r="BR9" s="408"/>
      <c r="BS9" s="408"/>
      <c r="BT9" s="408"/>
      <c r="BU9" s="409"/>
      <c r="BV9" s="407">
        <v>-64849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13.5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29638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88949</v>
      </c>
      <c r="BO10" s="408"/>
      <c r="BP10" s="408"/>
      <c r="BQ10" s="408"/>
      <c r="BR10" s="408"/>
      <c r="BS10" s="408"/>
      <c r="BT10" s="408"/>
      <c r="BU10" s="409"/>
      <c r="BV10" s="407">
        <v>104394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26315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82000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26057</v>
      </c>
      <c r="S13" s="492"/>
      <c r="T13" s="492"/>
      <c r="U13" s="492"/>
      <c r="V13" s="493"/>
      <c r="W13" s="423" t="s">
        <v>131</v>
      </c>
      <c r="X13" s="424"/>
      <c r="Y13" s="424"/>
      <c r="Z13" s="424"/>
      <c r="AA13" s="424"/>
      <c r="AB13" s="414"/>
      <c r="AC13" s="458">
        <v>360</v>
      </c>
      <c r="AD13" s="459"/>
      <c r="AE13" s="459"/>
      <c r="AF13" s="459"/>
      <c r="AG13" s="501"/>
      <c r="AH13" s="458">
        <v>487</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29894</v>
      </c>
      <c r="BO13" s="408"/>
      <c r="BP13" s="408"/>
      <c r="BQ13" s="408"/>
      <c r="BR13" s="408"/>
      <c r="BS13" s="408"/>
      <c r="BT13" s="408"/>
      <c r="BU13" s="409"/>
      <c r="BV13" s="407">
        <v>-42455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26866</v>
      </c>
      <c r="S14" s="492"/>
      <c r="T14" s="492"/>
      <c r="U14" s="492"/>
      <c r="V14" s="493"/>
      <c r="W14" s="397"/>
      <c r="X14" s="398"/>
      <c r="Y14" s="398"/>
      <c r="Z14" s="398"/>
      <c r="AA14" s="398"/>
      <c r="AB14" s="387"/>
      <c r="AC14" s="494">
        <v>2.9</v>
      </c>
      <c r="AD14" s="495"/>
      <c r="AE14" s="495"/>
      <c r="AF14" s="495"/>
      <c r="AG14" s="496"/>
      <c r="AH14" s="494">
        <v>3.6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v>
      </c>
      <c r="CU14" s="506"/>
      <c r="CV14" s="506"/>
      <c r="CW14" s="506"/>
      <c r="CX14" s="506"/>
      <c r="CY14" s="506"/>
      <c r="CZ14" s="506"/>
      <c r="DA14" s="507"/>
      <c r="DB14" s="505">
        <v>31.9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26644</v>
      </c>
      <c r="S15" s="492"/>
      <c r="T15" s="492"/>
      <c r="U15" s="492"/>
      <c r="V15" s="493"/>
      <c r="W15" s="423" t="s">
        <v>137</v>
      </c>
      <c r="X15" s="424"/>
      <c r="Y15" s="424"/>
      <c r="Z15" s="424"/>
      <c r="AA15" s="424"/>
      <c r="AB15" s="414"/>
      <c r="AC15" s="458">
        <v>4741</v>
      </c>
      <c r="AD15" s="459"/>
      <c r="AE15" s="459"/>
      <c r="AF15" s="459"/>
      <c r="AG15" s="501"/>
      <c r="AH15" s="458">
        <v>5278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3749231</v>
      </c>
      <c r="BO15" s="371"/>
      <c r="BP15" s="371"/>
      <c r="BQ15" s="371"/>
      <c r="BR15" s="371"/>
      <c r="BS15" s="371"/>
      <c r="BT15" s="371"/>
      <c r="BU15" s="372"/>
      <c r="BV15" s="370">
        <v>3666832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38.700000000000003</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6494793</v>
      </c>
      <c r="BO16" s="408"/>
      <c r="BP16" s="408"/>
      <c r="BQ16" s="408"/>
      <c r="BR16" s="408"/>
      <c r="BS16" s="408"/>
      <c r="BT16" s="408"/>
      <c r="BU16" s="409"/>
      <c r="BV16" s="407">
        <v>6354010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7145</v>
      </c>
      <c r="AD17" s="459"/>
      <c r="AE17" s="459"/>
      <c r="AF17" s="459"/>
      <c r="AG17" s="501"/>
      <c r="AH17" s="458">
        <v>7593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4712716</v>
      </c>
      <c r="BO17" s="408"/>
      <c r="BP17" s="408"/>
      <c r="BQ17" s="408"/>
      <c r="BR17" s="408"/>
      <c r="BS17" s="408"/>
      <c r="BT17" s="408"/>
      <c r="BU17" s="409"/>
      <c r="BV17" s="407">
        <v>4616761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193.55</v>
      </c>
      <c r="M18" s="531"/>
      <c r="N18" s="531"/>
      <c r="O18" s="531"/>
      <c r="P18" s="531"/>
      <c r="Q18" s="531"/>
      <c r="R18" s="532"/>
      <c r="S18" s="532"/>
      <c r="T18" s="532"/>
      <c r="U18" s="532"/>
      <c r="V18" s="533"/>
      <c r="W18" s="425"/>
      <c r="X18" s="426"/>
      <c r="Y18" s="426"/>
      <c r="Z18" s="426"/>
      <c r="AA18" s="426"/>
      <c r="AB18" s="417"/>
      <c r="AC18" s="534">
        <v>58.3</v>
      </c>
      <c r="AD18" s="535"/>
      <c r="AE18" s="535"/>
      <c r="AF18" s="535"/>
      <c r="AG18" s="536"/>
      <c r="AH18" s="534">
        <v>56.8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7087018</v>
      </c>
      <c r="BO18" s="408"/>
      <c r="BP18" s="408"/>
      <c r="BQ18" s="408"/>
      <c r="BR18" s="408"/>
      <c r="BS18" s="408"/>
      <c r="BT18" s="408"/>
      <c r="BU18" s="409"/>
      <c r="BV18" s="407">
        <v>7039793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9694191</v>
      </c>
      <c r="BO19" s="408"/>
      <c r="BP19" s="408"/>
      <c r="BQ19" s="408"/>
      <c r="BR19" s="408"/>
      <c r="BS19" s="408"/>
      <c r="BT19" s="408"/>
      <c r="BU19" s="409"/>
      <c r="BV19" s="407">
        <v>10007929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11608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12392720</v>
      </c>
      <c r="BO22" s="371"/>
      <c r="BP22" s="371"/>
      <c r="BQ22" s="371"/>
      <c r="BR22" s="371"/>
      <c r="BS22" s="371"/>
      <c r="BT22" s="371"/>
      <c r="BU22" s="372"/>
      <c r="BV22" s="370">
        <v>12833702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9341044</v>
      </c>
      <c r="BO23" s="408"/>
      <c r="BP23" s="408"/>
      <c r="BQ23" s="408"/>
      <c r="BR23" s="408"/>
      <c r="BS23" s="408"/>
      <c r="BT23" s="408"/>
      <c r="BU23" s="409"/>
      <c r="BV23" s="407">
        <v>9938474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7605</v>
      </c>
      <c r="R24" s="459"/>
      <c r="S24" s="459"/>
      <c r="T24" s="459"/>
      <c r="U24" s="459"/>
      <c r="V24" s="501"/>
      <c r="W24" s="553"/>
      <c r="X24" s="554"/>
      <c r="Y24" s="555"/>
      <c r="Z24" s="457" t="s">
        <v>162</v>
      </c>
      <c r="AA24" s="437"/>
      <c r="AB24" s="437"/>
      <c r="AC24" s="437"/>
      <c r="AD24" s="437"/>
      <c r="AE24" s="437"/>
      <c r="AF24" s="437"/>
      <c r="AG24" s="438"/>
      <c r="AH24" s="458">
        <v>269</v>
      </c>
      <c r="AI24" s="459"/>
      <c r="AJ24" s="459"/>
      <c r="AK24" s="459"/>
      <c r="AL24" s="501"/>
      <c r="AM24" s="458">
        <v>835783</v>
      </c>
      <c r="AN24" s="459"/>
      <c r="AO24" s="459"/>
      <c r="AP24" s="459"/>
      <c r="AQ24" s="459"/>
      <c r="AR24" s="501"/>
      <c r="AS24" s="458">
        <v>3107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7375304</v>
      </c>
      <c r="BO24" s="408"/>
      <c r="BP24" s="408"/>
      <c r="BQ24" s="408"/>
      <c r="BR24" s="408"/>
      <c r="BS24" s="408"/>
      <c r="BT24" s="408"/>
      <c r="BU24" s="409"/>
      <c r="BV24" s="407">
        <v>7402326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6533</v>
      </c>
      <c r="R25" s="459"/>
      <c r="S25" s="459"/>
      <c r="T25" s="459"/>
      <c r="U25" s="459"/>
      <c r="V25" s="501"/>
      <c r="W25" s="553"/>
      <c r="X25" s="554"/>
      <c r="Y25" s="555"/>
      <c r="Z25" s="457" t="s">
        <v>165</v>
      </c>
      <c r="AA25" s="437"/>
      <c r="AB25" s="437"/>
      <c r="AC25" s="437"/>
      <c r="AD25" s="437"/>
      <c r="AE25" s="437"/>
      <c r="AF25" s="437"/>
      <c r="AG25" s="438"/>
      <c r="AH25" s="458">
        <v>61</v>
      </c>
      <c r="AI25" s="459"/>
      <c r="AJ25" s="459"/>
      <c r="AK25" s="459"/>
      <c r="AL25" s="501"/>
      <c r="AM25" s="458">
        <v>198738</v>
      </c>
      <c r="AN25" s="459"/>
      <c r="AO25" s="459"/>
      <c r="AP25" s="459"/>
      <c r="AQ25" s="459"/>
      <c r="AR25" s="501"/>
      <c r="AS25" s="458">
        <v>3258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179045</v>
      </c>
      <c r="BO25" s="371"/>
      <c r="BP25" s="371"/>
      <c r="BQ25" s="371"/>
      <c r="BR25" s="371"/>
      <c r="BS25" s="371"/>
      <c r="BT25" s="371"/>
      <c r="BU25" s="372"/>
      <c r="BV25" s="370">
        <v>321097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6096</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30360</v>
      </c>
      <c r="AN26" s="459"/>
      <c r="AO26" s="459"/>
      <c r="AP26" s="459"/>
      <c r="AQ26" s="459"/>
      <c r="AR26" s="501"/>
      <c r="AS26" s="458">
        <v>2760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4550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16007</v>
      </c>
      <c r="AN27" s="459"/>
      <c r="AO27" s="459"/>
      <c r="AP27" s="459"/>
      <c r="AQ27" s="459"/>
      <c r="AR27" s="501"/>
      <c r="AS27" s="458">
        <v>3201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222483</v>
      </c>
      <c r="BO27" s="527"/>
      <c r="BP27" s="527"/>
      <c r="BQ27" s="527"/>
      <c r="BR27" s="527"/>
      <c r="BS27" s="527"/>
      <c r="BT27" s="527"/>
      <c r="BU27" s="528"/>
      <c r="BV27" s="526">
        <v>222464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3950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906456</v>
      </c>
      <c r="BO28" s="371"/>
      <c r="BP28" s="371"/>
      <c r="BQ28" s="371"/>
      <c r="BR28" s="371"/>
      <c r="BS28" s="371"/>
      <c r="BT28" s="371"/>
      <c r="BU28" s="372"/>
      <c r="BV28" s="370">
        <v>817492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3750</v>
      </c>
      <c r="R29" s="459"/>
      <c r="S29" s="459"/>
      <c r="T29" s="459"/>
      <c r="U29" s="459"/>
      <c r="V29" s="501"/>
      <c r="W29" s="556"/>
      <c r="X29" s="557"/>
      <c r="Y29" s="558"/>
      <c r="Z29" s="457" t="s">
        <v>177</v>
      </c>
      <c r="AA29" s="437"/>
      <c r="AB29" s="437"/>
      <c r="AC29" s="437"/>
      <c r="AD29" s="437"/>
      <c r="AE29" s="437"/>
      <c r="AF29" s="437"/>
      <c r="AG29" s="438"/>
      <c r="AH29" s="458">
        <v>274</v>
      </c>
      <c r="AI29" s="459"/>
      <c r="AJ29" s="459"/>
      <c r="AK29" s="459"/>
      <c r="AL29" s="501"/>
      <c r="AM29" s="458">
        <v>851790</v>
      </c>
      <c r="AN29" s="459"/>
      <c r="AO29" s="459"/>
      <c r="AP29" s="459"/>
      <c r="AQ29" s="459"/>
      <c r="AR29" s="501"/>
      <c r="AS29" s="458">
        <v>3109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674894</v>
      </c>
      <c r="BO29" s="408"/>
      <c r="BP29" s="408"/>
      <c r="BQ29" s="408"/>
      <c r="BR29" s="408"/>
      <c r="BS29" s="408"/>
      <c r="BT29" s="408"/>
      <c r="BU29" s="409"/>
      <c r="BV29" s="407">
        <v>637840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1109014</v>
      </c>
      <c r="BO30" s="527"/>
      <c r="BP30" s="527"/>
      <c r="BQ30" s="527"/>
      <c r="BR30" s="527"/>
      <c r="BS30" s="527"/>
      <c r="BT30" s="527"/>
      <c r="BU30" s="528"/>
      <c r="BV30" s="526">
        <v>1098241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高萩市国民健康保険事業特別会計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高萩市水道事業会計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高萩市霊園事業特別会計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高萩市介護保険事業特別会計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高萩市工業用水道事業会計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高萩市後期高齢者医療事業特別会計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日立・高萩広域下水道組合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高萩・北茨城広域事務組合（一般会計）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高萩・北茨城広域事務組合（工業用水道事業会計）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茨城租税債権管理機構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茨城県後期高齢者医療広域連合（一般会計）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茨城県後期高齢者医療広域連合（後期高齢医療特別会計）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UGcrktxkj7KifxBFQk52VrZ6qpf47bhrOn59tcEJTFgYIStRRKS5fqkeG6bkSRvKhZIL2geJxuJPQBSLEKX7g==" saltValue="cVnfaRmXrnMCEN+wdIEm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3971925</v>
      </c>
      <c r="S5" s="613"/>
      <c r="T5" s="613"/>
      <c r="U5" s="613"/>
      <c r="V5" s="613"/>
      <c r="W5" s="613"/>
      <c r="X5" s="613"/>
      <c r="Y5" s="614"/>
      <c r="Z5" s="615">
        <v>29</v>
      </c>
      <c r="AA5" s="615"/>
      <c r="AB5" s="615"/>
      <c r="AC5" s="615"/>
      <c r="AD5" s="616">
        <v>3685866</v>
      </c>
      <c r="AE5" s="616"/>
      <c r="AF5" s="616"/>
      <c r="AG5" s="616"/>
      <c r="AH5" s="616"/>
      <c r="AI5" s="616"/>
      <c r="AJ5" s="616"/>
      <c r="AK5" s="616"/>
      <c r="AL5" s="617">
        <v>49.2</v>
      </c>
      <c r="AM5" s="618"/>
      <c r="AN5" s="618"/>
      <c r="AO5" s="619"/>
      <c r="AP5" s="609" t="s">
        <v>216</v>
      </c>
      <c r="AQ5" s="610"/>
      <c r="AR5" s="610"/>
      <c r="AS5" s="610"/>
      <c r="AT5" s="610"/>
      <c r="AU5" s="610"/>
      <c r="AV5" s="610"/>
      <c r="AW5" s="610"/>
      <c r="AX5" s="610"/>
      <c r="AY5" s="610"/>
      <c r="AZ5" s="610"/>
      <c r="BA5" s="610"/>
      <c r="BB5" s="610"/>
      <c r="BC5" s="610"/>
      <c r="BD5" s="610"/>
      <c r="BE5" s="610"/>
      <c r="BF5" s="611"/>
      <c r="BG5" s="623">
        <v>3685866</v>
      </c>
      <c r="BH5" s="624"/>
      <c r="BI5" s="624"/>
      <c r="BJ5" s="624"/>
      <c r="BK5" s="624"/>
      <c r="BL5" s="624"/>
      <c r="BM5" s="624"/>
      <c r="BN5" s="625"/>
      <c r="BO5" s="626">
        <v>92.8</v>
      </c>
      <c r="BP5" s="626"/>
      <c r="BQ5" s="626"/>
      <c r="BR5" s="626"/>
      <c r="BS5" s="627">
        <v>39922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174772</v>
      </c>
      <c r="S6" s="624"/>
      <c r="T6" s="624"/>
      <c r="U6" s="624"/>
      <c r="V6" s="624"/>
      <c r="W6" s="624"/>
      <c r="X6" s="624"/>
      <c r="Y6" s="625"/>
      <c r="Z6" s="626">
        <v>1.3</v>
      </c>
      <c r="AA6" s="626"/>
      <c r="AB6" s="626"/>
      <c r="AC6" s="626"/>
      <c r="AD6" s="627">
        <v>174772</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3685866</v>
      </c>
      <c r="BH6" s="624"/>
      <c r="BI6" s="624"/>
      <c r="BJ6" s="624"/>
      <c r="BK6" s="624"/>
      <c r="BL6" s="624"/>
      <c r="BM6" s="624"/>
      <c r="BN6" s="625"/>
      <c r="BO6" s="626">
        <v>92.8</v>
      </c>
      <c r="BP6" s="626"/>
      <c r="BQ6" s="626"/>
      <c r="BR6" s="626"/>
      <c r="BS6" s="627">
        <v>39922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139083</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139068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969</v>
      </c>
      <c r="S7" s="624"/>
      <c r="T7" s="624"/>
      <c r="U7" s="624"/>
      <c r="V7" s="624"/>
      <c r="W7" s="624"/>
      <c r="X7" s="624"/>
      <c r="Y7" s="625"/>
      <c r="Z7" s="626">
        <v>0</v>
      </c>
      <c r="AA7" s="626"/>
      <c r="AB7" s="626"/>
      <c r="AC7" s="626"/>
      <c r="AD7" s="627">
        <v>969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1477633</v>
      </c>
      <c r="BH7" s="624"/>
      <c r="BI7" s="624"/>
      <c r="BJ7" s="624"/>
      <c r="BK7" s="624"/>
      <c r="BL7" s="624"/>
      <c r="BM7" s="624"/>
      <c r="BN7" s="625"/>
      <c r="BO7" s="626">
        <v>37.200000000000003</v>
      </c>
      <c r="BP7" s="626"/>
      <c r="BQ7" s="626"/>
      <c r="BR7" s="626"/>
      <c r="BS7" s="627">
        <v>39922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1399357</v>
      </c>
      <c r="CS7" s="624"/>
      <c r="CT7" s="624"/>
      <c r="CU7" s="624"/>
      <c r="CV7" s="624"/>
      <c r="CW7" s="624"/>
      <c r="CX7" s="624"/>
      <c r="CY7" s="625"/>
      <c r="CZ7" s="626">
        <v>10.8</v>
      </c>
      <c r="DA7" s="626"/>
      <c r="DB7" s="626"/>
      <c r="DC7" s="626"/>
      <c r="DD7" s="632">
        <v>1737</v>
      </c>
      <c r="DE7" s="624"/>
      <c r="DF7" s="624"/>
      <c r="DG7" s="624"/>
      <c r="DH7" s="624"/>
      <c r="DI7" s="624"/>
      <c r="DJ7" s="624"/>
      <c r="DK7" s="624"/>
      <c r="DL7" s="624"/>
      <c r="DM7" s="624"/>
      <c r="DN7" s="624"/>
      <c r="DO7" s="624"/>
      <c r="DP7" s="625"/>
      <c r="DQ7" s="632">
        <v>1231560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18405</v>
      </c>
      <c r="S8" s="624"/>
      <c r="T8" s="624"/>
      <c r="U8" s="624"/>
      <c r="V8" s="624"/>
      <c r="W8" s="624"/>
      <c r="X8" s="624"/>
      <c r="Y8" s="625"/>
      <c r="Z8" s="626">
        <v>0.1</v>
      </c>
      <c r="AA8" s="626"/>
      <c r="AB8" s="626"/>
      <c r="AC8" s="626"/>
      <c r="AD8" s="627">
        <v>18405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48734</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4714218</v>
      </c>
      <c r="CS8" s="624"/>
      <c r="CT8" s="624"/>
      <c r="CU8" s="624"/>
      <c r="CV8" s="624"/>
      <c r="CW8" s="624"/>
      <c r="CX8" s="624"/>
      <c r="CY8" s="625"/>
      <c r="CZ8" s="626">
        <v>36.5</v>
      </c>
      <c r="DA8" s="626"/>
      <c r="DB8" s="626"/>
      <c r="DC8" s="626"/>
      <c r="DD8" s="632">
        <v>157651</v>
      </c>
      <c r="DE8" s="624"/>
      <c r="DF8" s="624"/>
      <c r="DG8" s="624"/>
      <c r="DH8" s="624"/>
      <c r="DI8" s="624"/>
      <c r="DJ8" s="624"/>
      <c r="DK8" s="624"/>
      <c r="DL8" s="624"/>
      <c r="DM8" s="624"/>
      <c r="DN8" s="624"/>
      <c r="DO8" s="624"/>
      <c r="DP8" s="625"/>
      <c r="DQ8" s="632">
        <v>2530588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20522</v>
      </c>
      <c r="S9" s="624"/>
      <c r="T9" s="624"/>
      <c r="U9" s="624"/>
      <c r="V9" s="624"/>
      <c r="W9" s="624"/>
      <c r="X9" s="624"/>
      <c r="Y9" s="625"/>
      <c r="Z9" s="626">
        <v>0.1</v>
      </c>
      <c r="AA9" s="626"/>
      <c r="AB9" s="626"/>
      <c r="AC9" s="626"/>
      <c r="AD9" s="627">
        <v>20522</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1207309</v>
      </c>
      <c r="BH9" s="624"/>
      <c r="BI9" s="624"/>
      <c r="BJ9" s="624"/>
      <c r="BK9" s="624"/>
      <c r="BL9" s="624"/>
      <c r="BM9" s="624"/>
      <c r="BN9" s="625"/>
      <c r="BO9" s="626">
        <v>30.4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1113319</v>
      </c>
      <c r="CS9" s="624"/>
      <c r="CT9" s="624"/>
      <c r="CU9" s="624"/>
      <c r="CV9" s="624"/>
      <c r="CW9" s="624"/>
      <c r="CX9" s="624"/>
      <c r="CY9" s="625"/>
      <c r="CZ9" s="626">
        <v>8.6</v>
      </c>
      <c r="DA9" s="626"/>
      <c r="DB9" s="626"/>
      <c r="DC9" s="626"/>
      <c r="DD9" s="632">
        <v>9846</v>
      </c>
      <c r="DE9" s="624"/>
      <c r="DF9" s="624"/>
      <c r="DG9" s="624"/>
      <c r="DH9" s="624"/>
      <c r="DI9" s="624"/>
      <c r="DJ9" s="624"/>
      <c r="DK9" s="624"/>
      <c r="DL9" s="624"/>
      <c r="DM9" s="624"/>
      <c r="DN9" s="624"/>
      <c r="DO9" s="624"/>
      <c r="DP9" s="625"/>
      <c r="DQ9" s="632">
        <v>910857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81773</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9600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100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666547</v>
      </c>
      <c r="S11" s="624"/>
      <c r="T11" s="624"/>
      <c r="U11" s="624"/>
      <c r="V11" s="624"/>
      <c r="W11" s="624"/>
      <c r="X11" s="624"/>
      <c r="Y11" s="625"/>
      <c r="Z11" s="628">
        <v>4.9000000000000004</v>
      </c>
      <c r="AA11" s="629"/>
      <c r="AB11" s="629"/>
      <c r="AC11" s="635"/>
      <c r="AD11" s="632">
        <v>666547</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139817</v>
      </c>
      <c r="BH11" s="624"/>
      <c r="BI11" s="624"/>
      <c r="BJ11" s="624"/>
      <c r="BK11" s="624"/>
      <c r="BL11" s="624"/>
      <c r="BM11" s="624"/>
      <c r="BN11" s="625"/>
      <c r="BO11" s="626">
        <v>3.5</v>
      </c>
      <c r="BP11" s="626"/>
      <c r="BQ11" s="626"/>
      <c r="BR11" s="626"/>
      <c r="BS11" s="627">
        <v>39922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330378</v>
      </c>
      <c r="CS11" s="624"/>
      <c r="CT11" s="624"/>
      <c r="CU11" s="624"/>
      <c r="CV11" s="624"/>
      <c r="CW11" s="624"/>
      <c r="CX11" s="624"/>
      <c r="CY11" s="625"/>
      <c r="CZ11" s="626">
        <v>2.6</v>
      </c>
      <c r="DA11" s="626"/>
      <c r="DB11" s="626"/>
      <c r="DC11" s="626"/>
      <c r="DD11" s="632">
        <v>62763</v>
      </c>
      <c r="DE11" s="624"/>
      <c r="DF11" s="624"/>
      <c r="DG11" s="624"/>
      <c r="DH11" s="624"/>
      <c r="DI11" s="624"/>
      <c r="DJ11" s="624"/>
      <c r="DK11" s="624"/>
      <c r="DL11" s="624"/>
      <c r="DM11" s="624"/>
      <c r="DN11" s="624"/>
      <c r="DO11" s="624"/>
      <c r="DP11" s="625"/>
      <c r="DQ11" s="632">
        <v>220894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5020</v>
      </c>
      <c r="S12" s="624"/>
      <c r="T12" s="624"/>
      <c r="U12" s="624"/>
      <c r="V12" s="624"/>
      <c r="W12" s="624"/>
      <c r="X12" s="624"/>
      <c r="Y12" s="625"/>
      <c r="Z12" s="626">
        <v>0</v>
      </c>
      <c r="AA12" s="626"/>
      <c r="AB12" s="626"/>
      <c r="AC12" s="626"/>
      <c r="AD12" s="627">
        <v>5020</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1886452</v>
      </c>
      <c r="BH12" s="624"/>
      <c r="BI12" s="624"/>
      <c r="BJ12" s="624"/>
      <c r="BK12" s="624"/>
      <c r="BL12" s="624"/>
      <c r="BM12" s="624"/>
      <c r="BN12" s="625"/>
      <c r="BO12" s="626">
        <v>47.5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190889</v>
      </c>
      <c r="CS12" s="624"/>
      <c r="CT12" s="624"/>
      <c r="CU12" s="624"/>
      <c r="CV12" s="624"/>
      <c r="CW12" s="624"/>
      <c r="CX12" s="624"/>
      <c r="CY12" s="625"/>
      <c r="CZ12" s="626">
        <v>1.5</v>
      </c>
      <c r="DA12" s="626"/>
      <c r="DB12" s="626"/>
      <c r="DC12" s="626"/>
      <c r="DD12" s="632">
        <v>2596</v>
      </c>
      <c r="DE12" s="624"/>
      <c r="DF12" s="624"/>
      <c r="DG12" s="624"/>
      <c r="DH12" s="624"/>
      <c r="DI12" s="624"/>
      <c r="DJ12" s="624"/>
      <c r="DK12" s="624"/>
      <c r="DL12" s="624"/>
      <c r="DM12" s="624"/>
      <c r="DN12" s="624"/>
      <c r="DO12" s="624"/>
      <c r="DP12" s="625"/>
      <c r="DQ12" s="632">
        <v>167949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1869336</v>
      </c>
      <c r="BH13" s="624"/>
      <c r="BI13" s="624"/>
      <c r="BJ13" s="624"/>
      <c r="BK13" s="624"/>
      <c r="BL13" s="624"/>
      <c r="BM13" s="624"/>
      <c r="BN13" s="625"/>
      <c r="BO13" s="626">
        <v>47.1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1341983</v>
      </c>
      <c r="CS13" s="624"/>
      <c r="CT13" s="624"/>
      <c r="CU13" s="624"/>
      <c r="CV13" s="624"/>
      <c r="CW13" s="624"/>
      <c r="CX13" s="624"/>
      <c r="CY13" s="625"/>
      <c r="CZ13" s="626">
        <v>10.4</v>
      </c>
      <c r="DA13" s="626"/>
      <c r="DB13" s="626"/>
      <c r="DC13" s="626"/>
      <c r="DD13" s="632">
        <v>621838</v>
      </c>
      <c r="DE13" s="624"/>
      <c r="DF13" s="624"/>
      <c r="DG13" s="624"/>
      <c r="DH13" s="624"/>
      <c r="DI13" s="624"/>
      <c r="DJ13" s="624"/>
      <c r="DK13" s="624"/>
      <c r="DL13" s="624"/>
      <c r="DM13" s="624"/>
      <c r="DN13" s="624"/>
      <c r="DO13" s="624"/>
      <c r="DP13" s="625"/>
      <c r="DQ13" s="632">
        <v>720867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1009</v>
      </c>
      <c r="S14" s="624"/>
      <c r="T14" s="624"/>
      <c r="U14" s="624"/>
      <c r="V14" s="624"/>
      <c r="W14" s="624"/>
      <c r="X14" s="624"/>
      <c r="Y14" s="625"/>
      <c r="Z14" s="626">
        <v>0</v>
      </c>
      <c r="AA14" s="626"/>
      <c r="AB14" s="626"/>
      <c r="AC14" s="626"/>
      <c r="AD14" s="627">
        <v>1009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98030</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820408</v>
      </c>
      <c r="CS14" s="624"/>
      <c r="CT14" s="624"/>
      <c r="CU14" s="624"/>
      <c r="CV14" s="624"/>
      <c r="CW14" s="624"/>
      <c r="CX14" s="624"/>
      <c r="CY14" s="625"/>
      <c r="CZ14" s="626">
        <v>6.4</v>
      </c>
      <c r="DA14" s="626"/>
      <c r="DB14" s="626"/>
      <c r="DC14" s="626"/>
      <c r="DD14" s="632">
        <v>189138</v>
      </c>
      <c r="DE14" s="624"/>
      <c r="DF14" s="624"/>
      <c r="DG14" s="624"/>
      <c r="DH14" s="624"/>
      <c r="DI14" s="624"/>
      <c r="DJ14" s="624"/>
      <c r="DK14" s="624"/>
      <c r="DL14" s="624"/>
      <c r="DM14" s="624"/>
      <c r="DN14" s="624"/>
      <c r="DO14" s="624"/>
      <c r="DP14" s="625"/>
      <c r="DQ14" s="632">
        <v>637941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223751</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1075755</v>
      </c>
      <c r="CS15" s="624"/>
      <c r="CT15" s="624"/>
      <c r="CU15" s="624"/>
      <c r="CV15" s="624"/>
      <c r="CW15" s="624"/>
      <c r="CX15" s="624"/>
      <c r="CY15" s="625"/>
      <c r="CZ15" s="626">
        <v>8.3000000000000007</v>
      </c>
      <c r="DA15" s="626"/>
      <c r="DB15" s="626"/>
      <c r="DC15" s="626"/>
      <c r="DD15" s="632">
        <v>32962</v>
      </c>
      <c r="DE15" s="624"/>
      <c r="DF15" s="624"/>
      <c r="DG15" s="624"/>
      <c r="DH15" s="624"/>
      <c r="DI15" s="624"/>
      <c r="DJ15" s="624"/>
      <c r="DK15" s="624"/>
      <c r="DL15" s="624"/>
      <c r="DM15" s="624"/>
      <c r="DN15" s="624"/>
      <c r="DO15" s="624"/>
      <c r="DP15" s="625"/>
      <c r="DQ15" s="632">
        <v>950973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15156</v>
      </c>
      <c r="S16" s="624"/>
      <c r="T16" s="624"/>
      <c r="U16" s="624"/>
      <c r="V16" s="624"/>
      <c r="W16" s="624"/>
      <c r="X16" s="624"/>
      <c r="Y16" s="625"/>
      <c r="Z16" s="626">
        <v>0.1</v>
      </c>
      <c r="AA16" s="626"/>
      <c r="AB16" s="626"/>
      <c r="AC16" s="626"/>
      <c r="AD16" s="627">
        <v>15156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320647</v>
      </c>
      <c r="CS16" s="624"/>
      <c r="CT16" s="624"/>
      <c r="CU16" s="624"/>
      <c r="CV16" s="624"/>
      <c r="CW16" s="624"/>
      <c r="CX16" s="624"/>
      <c r="CY16" s="625"/>
      <c r="CZ16" s="626">
        <v>2.5</v>
      </c>
      <c r="DA16" s="626"/>
      <c r="DB16" s="626"/>
      <c r="DC16" s="626"/>
      <c r="DD16" s="632" t="s">
        <v>122</v>
      </c>
      <c r="DE16" s="624"/>
      <c r="DF16" s="624"/>
      <c r="DG16" s="624"/>
      <c r="DH16" s="624"/>
      <c r="DI16" s="624"/>
      <c r="DJ16" s="624"/>
      <c r="DK16" s="624"/>
      <c r="DL16" s="624"/>
      <c r="DM16" s="624"/>
      <c r="DN16" s="624"/>
      <c r="DO16" s="624"/>
      <c r="DP16" s="625"/>
      <c r="DQ16" s="632">
        <v>97907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70347</v>
      </c>
      <c r="S17" s="624"/>
      <c r="T17" s="624"/>
      <c r="U17" s="624"/>
      <c r="V17" s="624"/>
      <c r="W17" s="624"/>
      <c r="X17" s="624"/>
      <c r="Y17" s="625"/>
      <c r="Z17" s="626">
        <v>0.5</v>
      </c>
      <c r="AA17" s="626"/>
      <c r="AB17" s="626"/>
      <c r="AC17" s="626"/>
      <c r="AD17" s="627">
        <v>70347</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1454371</v>
      </c>
      <c r="CS17" s="624"/>
      <c r="CT17" s="624"/>
      <c r="CU17" s="624"/>
      <c r="CV17" s="624"/>
      <c r="CW17" s="624"/>
      <c r="CX17" s="624"/>
      <c r="CY17" s="625"/>
      <c r="CZ17" s="626">
        <v>11.3</v>
      </c>
      <c r="DA17" s="626"/>
      <c r="DB17" s="626"/>
      <c r="DC17" s="626"/>
      <c r="DD17" s="632" t="s">
        <v>122</v>
      </c>
      <c r="DE17" s="624"/>
      <c r="DF17" s="624"/>
      <c r="DG17" s="624"/>
      <c r="DH17" s="624"/>
      <c r="DI17" s="624"/>
      <c r="DJ17" s="624"/>
      <c r="DK17" s="624"/>
      <c r="DL17" s="624"/>
      <c r="DM17" s="624"/>
      <c r="DN17" s="624"/>
      <c r="DO17" s="624"/>
      <c r="DP17" s="625"/>
      <c r="DQ17" s="632">
        <v>1360184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24680</v>
      </c>
      <c r="S18" s="624"/>
      <c r="T18" s="624"/>
      <c r="U18" s="624"/>
      <c r="V18" s="624"/>
      <c r="W18" s="624"/>
      <c r="X18" s="624"/>
      <c r="Y18" s="625"/>
      <c r="Z18" s="626">
        <v>0.2</v>
      </c>
      <c r="AA18" s="626"/>
      <c r="AB18" s="626"/>
      <c r="AC18" s="626"/>
      <c r="AD18" s="627">
        <v>24680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22203</v>
      </c>
      <c r="S19" s="624"/>
      <c r="T19" s="624"/>
      <c r="U19" s="624"/>
      <c r="V19" s="624"/>
      <c r="W19" s="624"/>
      <c r="X19" s="624"/>
      <c r="Y19" s="625"/>
      <c r="Z19" s="626">
        <v>0.2</v>
      </c>
      <c r="AA19" s="626"/>
      <c r="AB19" s="626"/>
      <c r="AC19" s="626"/>
      <c r="AD19" s="627">
        <v>22203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286059</v>
      </c>
      <c r="BH19" s="624"/>
      <c r="BI19" s="624"/>
      <c r="BJ19" s="624"/>
      <c r="BK19" s="624"/>
      <c r="BL19" s="624"/>
      <c r="BM19" s="624"/>
      <c r="BN19" s="625"/>
      <c r="BO19" s="626">
        <v>7.2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2477</v>
      </c>
      <c r="S20" s="624"/>
      <c r="T20" s="624"/>
      <c r="U20" s="624"/>
      <c r="V20" s="624"/>
      <c r="W20" s="624"/>
      <c r="X20" s="624"/>
      <c r="Y20" s="625"/>
      <c r="Z20" s="626">
        <v>0</v>
      </c>
      <c r="AA20" s="626"/>
      <c r="AB20" s="626"/>
      <c r="AC20" s="626"/>
      <c r="AD20" s="627">
        <v>2477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286059</v>
      </c>
      <c r="BH20" s="624"/>
      <c r="BI20" s="624"/>
      <c r="BJ20" s="624"/>
      <c r="BK20" s="624"/>
      <c r="BL20" s="624"/>
      <c r="BM20" s="624"/>
      <c r="BN20" s="625"/>
      <c r="BO20" s="626">
        <v>7.2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12910008</v>
      </c>
      <c r="CS20" s="624"/>
      <c r="CT20" s="624"/>
      <c r="CU20" s="624"/>
      <c r="CV20" s="624"/>
      <c r="CW20" s="624"/>
      <c r="CX20" s="624"/>
      <c r="CY20" s="625"/>
      <c r="CZ20" s="626">
        <v>100</v>
      </c>
      <c r="DA20" s="626"/>
      <c r="DB20" s="626"/>
      <c r="DC20" s="626"/>
      <c r="DD20" s="632">
        <v>1078531</v>
      </c>
      <c r="DE20" s="624"/>
      <c r="DF20" s="624"/>
      <c r="DG20" s="624"/>
      <c r="DH20" s="624"/>
      <c r="DI20" s="624"/>
      <c r="DJ20" s="624"/>
      <c r="DK20" s="624"/>
      <c r="DL20" s="624"/>
      <c r="DM20" s="624"/>
      <c r="DN20" s="624"/>
      <c r="DO20" s="624"/>
      <c r="DP20" s="625"/>
      <c r="DQ20" s="632">
        <v>8968888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3197975</v>
      </c>
      <c r="S21" s="624"/>
      <c r="T21" s="624"/>
      <c r="U21" s="624"/>
      <c r="V21" s="624"/>
      <c r="W21" s="624"/>
      <c r="X21" s="624"/>
      <c r="Y21" s="625"/>
      <c r="Z21" s="626">
        <v>23.4</v>
      </c>
      <c r="AA21" s="626"/>
      <c r="AB21" s="626"/>
      <c r="AC21" s="626"/>
      <c r="AD21" s="627">
        <v>2751648</v>
      </c>
      <c r="AE21" s="627"/>
      <c r="AF21" s="627"/>
      <c r="AG21" s="627"/>
      <c r="AH21" s="627"/>
      <c r="AI21" s="627"/>
      <c r="AJ21" s="627"/>
      <c r="AK21" s="627"/>
      <c r="AL21" s="628">
        <v>36.700000000000003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2751648</v>
      </c>
      <c r="S22" s="624"/>
      <c r="T22" s="624"/>
      <c r="U22" s="624"/>
      <c r="V22" s="624"/>
      <c r="W22" s="624"/>
      <c r="X22" s="624"/>
      <c r="Y22" s="625"/>
      <c r="Z22" s="626">
        <v>20.100000000000001</v>
      </c>
      <c r="AA22" s="626"/>
      <c r="AB22" s="626"/>
      <c r="AC22" s="626"/>
      <c r="AD22" s="627">
        <v>2751648</v>
      </c>
      <c r="AE22" s="627"/>
      <c r="AF22" s="627"/>
      <c r="AG22" s="627"/>
      <c r="AH22" s="627"/>
      <c r="AI22" s="627"/>
      <c r="AJ22" s="627"/>
      <c r="AK22" s="627"/>
      <c r="AL22" s="628">
        <v>36.700000000000003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390676</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286059</v>
      </c>
      <c r="BH23" s="624"/>
      <c r="BI23" s="624"/>
      <c r="BJ23" s="624"/>
      <c r="BK23" s="624"/>
      <c r="BL23" s="624"/>
      <c r="BM23" s="624"/>
      <c r="BN23" s="625"/>
      <c r="BO23" s="626">
        <v>7.2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55651</v>
      </c>
      <c r="S24" s="624"/>
      <c r="T24" s="624"/>
      <c r="U24" s="624"/>
      <c r="V24" s="624"/>
      <c r="W24" s="624"/>
      <c r="X24" s="624"/>
      <c r="Y24" s="625"/>
      <c r="Z24" s="626">
        <v>0.4</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6538975</v>
      </c>
      <c r="CS24" s="613"/>
      <c r="CT24" s="613"/>
      <c r="CU24" s="613"/>
      <c r="CV24" s="613"/>
      <c r="CW24" s="613"/>
      <c r="CX24" s="613"/>
      <c r="CY24" s="614"/>
      <c r="CZ24" s="617">
        <v>50.7</v>
      </c>
      <c r="DA24" s="618"/>
      <c r="DB24" s="618"/>
      <c r="DC24" s="634"/>
      <c r="DD24" s="653">
        <v>4721689</v>
      </c>
      <c r="DE24" s="613"/>
      <c r="DF24" s="613"/>
      <c r="DG24" s="613"/>
      <c r="DH24" s="613"/>
      <c r="DI24" s="613"/>
      <c r="DJ24" s="613"/>
      <c r="DK24" s="614"/>
      <c r="DL24" s="653">
        <v>4206547</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8167327</v>
      </c>
      <c r="S25" s="624"/>
      <c r="T25" s="624"/>
      <c r="U25" s="624"/>
      <c r="V25" s="624"/>
      <c r="W25" s="624"/>
      <c r="X25" s="624"/>
      <c r="Y25" s="625"/>
      <c r="Z25" s="626">
        <v>59.6</v>
      </c>
      <c r="AA25" s="626"/>
      <c r="AB25" s="626"/>
      <c r="AC25" s="626"/>
      <c r="AD25" s="627">
        <v>7434941</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2483498</v>
      </c>
      <c r="CS25" s="656"/>
      <c r="CT25" s="656"/>
      <c r="CU25" s="656"/>
      <c r="CV25" s="656"/>
      <c r="CW25" s="656"/>
      <c r="CX25" s="656"/>
      <c r="CY25" s="657"/>
      <c r="CZ25" s="628">
        <v>19.2</v>
      </c>
      <c r="DA25" s="654"/>
      <c r="DB25" s="654"/>
      <c r="DC25" s="658"/>
      <c r="DD25" s="632">
        <v>2411462</v>
      </c>
      <c r="DE25" s="656"/>
      <c r="DF25" s="656"/>
      <c r="DG25" s="656"/>
      <c r="DH25" s="656"/>
      <c r="DI25" s="656"/>
      <c r="DJ25" s="656"/>
      <c r="DK25" s="657"/>
      <c r="DL25" s="632">
        <v>2220006</v>
      </c>
      <c r="DM25" s="656"/>
      <c r="DN25" s="656"/>
      <c r="DO25" s="656"/>
      <c r="DP25" s="656"/>
      <c r="DQ25" s="656"/>
      <c r="DR25" s="656"/>
      <c r="DS25" s="656"/>
      <c r="DT25" s="656"/>
      <c r="DU25" s="656"/>
      <c r="DV25" s="657"/>
      <c r="DW25" s="628">
        <v>29.4</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2152</v>
      </c>
      <c r="S26" s="624"/>
      <c r="T26" s="624"/>
      <c r="U26" s="624"/>
      <c r="V26" s="624"/>
      <c r="W26" s="624"/>
      <c r="X26" s="624"/>
      <c r="Y26" s="625"/>
      <c r="Z26" s="626">
        <v>0</v>
      </c>
      <c r="AA26" s="626"/>
      <c r="AB26" s="626"/>
      <c r="AC26" s="626"/>
      <c r="AD26" s="627">
        <v>2152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1563180</v>
      </c>
      <c r="CS26" s="624"/>
      <c r="CT26" s="624"/>
      <c r="CU26" s="624"/>
      <c r="CV26" s="624"/>
      <c r="CW26" s="624"/>
      <c r="CX26" s="624"/>
      <c r="CY26" s="625"/>
      <c r="CZ26" s="628">
        <v>12.1</v>
      </c>
      <c r="DA26" s="654"/>
      <c r="DB26" s="654"/>
      <c r="DC26" s="658"/>
      <c r="DD26" s="632">
        <v>1537716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23920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3971925</v>
      </c>
      <c r="BH27" s="624"/>
      <c r="BI27" s="624"/>
      <c r="BJ27" s="624"/>
      <c r="BK27" s="624"/>
      <c r="BL27" s="624"/>
      <c r="BM27" s="624"/>
      <c r="BN27" s="625"/>
      <c r="BO27" s="626">
        <v>100</v>
      </c>
      <c r="BP27" s="626"/>
      <c r="BQ27" s="626"/>
      <c r="BR27" s="626"/>
      <c r="BS27" s="627">
        <v>39922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2601106</v>
      </c>
      <c r="CS27" s="656"/>
      <c r="CT27" s="656"/>
      <c r="CU27" s="656"/>
      <c r="CV27" s="656"/>
      <c r="CW27" s="656"/>
      <c r="CX27" s="656"/>
      <c r="CY27" s="657"/>
      <c r="CZ27" s="628">
        <v>20.100000000000001</v>
      </c>
      <c r="DA27" s="654"/>
      <c r="DB27" s="654"/>
      <c r="DC27" s="658"/>
      <c r="DD27" s="632">
        <v>950043</v>
      </c>
      <c r="DE27" s="656"/>
      <c r="DF27" s="656"/>
      <c r="DG27" s="656"/>
      <c r="DH27" s="656"/>
      <c r="DI27" s="656"/>
      <c r="DJ27" s="656"/>
      <c r="DK27" s="657"/>
      <c r="DL27" s="632">
        <v>626357</v>
      </c>
      <c r="DM27" s="656"/>
      <c r="DN27" s="656"/>
      <c r="DO27" s="656"/>
      <c r="DP27" s="656"/>
      <c r="DQ27" s="656"/>
      <c r="DR27" s="656"/>
      <c r="DS27" s="656"/>
      <c r="DT27" s="656"/>
      <c r="DU27" s="656"/>
      <c r="DV27" s="657"/>
      <c r="DW27" s="628">
        <v>8.3000000000000007</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189806</v>
      </c>
      <c r="S28" s="624"/>
      <c r="T28" s="624"/>
      <c r="U28" s="624"/>
      <c r="V28" s="624"/>
      <c r="W28" s="624"/>
      <c r="X28" s="624"/>
      <c r="Y28" s="625"/>
      <c r="Z28" s="626">
        <v>1.4</v>
      </c>
      <c r="AA28" s="626"/>
      <c r="AB28" s="626"/>
      <c r="AC28" s="626"/>
      <c r="AD28" s="627">
        <v>28612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1454371</v>
      </c>
      <c r="CS28" s="624"/>
      <c r="CT28" s="624"/>
      <c r="CU28" s="624"/>
      <c r="CV28" s="624"/>
      <c r="CW28" s="624"/>
      <c r="CX28" s="624"/>
      <c r="CY28" s="625"/>
      <c r="CZ28" s="628">
        <v>11.3</v>
      </c>
      <c r="DA28" s="654"/>
      <c r="DB28" s="654"/>
      <c r="DC28" s="658"/>
      <c r="DD28" s="632">
        <v>1360184</v>
      </c>
      <c r="DE28" s="624"/>
      <c r="DF28" s="624"/>
      <c r="DG28" s="624"/>
      <c r="DH28" s="624"/>
      <c r="DI28" s="624"/>
      <c r="DJ28" s="624"/>
      <c r="DK28" s="625"/>
      <c r="DL28" s="632">
        <v>1360184</v>
      </c>
      <c r="DM28" s="624"/>
      <c r="DN28" s="624"/>
      <c r="DO28" s="624"/>
      <c r="DP28" s="624"/>
      <c r="DQ28" s="624"/>
      <c r="DR28" s="624"/>
      <c r="DS28" s="624"/>
      <c r="DT28" s="624"/>
      <c r="DU28" s="624"/>
      <c r="DV28" s="625"/>
      <c r="DW28" s="628">
        <v>18</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15814</v>
      </c>
      <c r="S29" s="624"/>
      <c r="T29" s="624"/>
      <c r="U29" s="624"/>
      <c r="V29" s="624"/>
      <c r="W29" s="624"/>
      <c r="X29" s="624"/>
      <c r="Y29" s="625"/>
      <c r="Z29" s="626">
        <v>0.1</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1454287</v>
      </c>
      <c r="CS29" s="656"/>
      <c r="CT29" s="656"/>
      <c r="CU29" s="656"/>
      <c r="CV29" s="656"/>
      <c r="CW29" s="656"/>
      <c r="CX29" s="656"/>
      <c r="CY29" s="657"/>
      <c r="CZ29" s="628">
        <v>11.3</v>
      </c>
      <c r="DA29" s="654"/>
      <c r="DB29" s="654"/>
      <c r="DC29" s="658"/>
      <c r="DD29" s="632">
        <v>1360100</v>
      </c>
      <c r="DE29" s="656"/>
      <c r="DF29" s="656"/>
      <c r="DG29" s="656"/>
      <c r="DH29" s="656"/>
      <c r="DI29" s="656"/>
      <c r="DJ29" s="656"/>
      <c r="DK29" s="657"/>
      <c r="DL29" s="632">
        <v>1360100</v>
      </c>
      <c r="DM29" s="656"/>
      <c r="DN29" s="656"/>
      <c r="DO29" s="656"/>
      <c r="DP29" s="656"/>
      <c r="DQ29" s="656"/>
      <c r="DR29" s="656"/>
      <c r="DS29" s="656"/>
      <c r="DT29" s="656"/>
      <c r="DU29" s="656"/>
      <c r="DV29" s="657"/>
      <c r="DW29" s="628">
        <v>18</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2257946</v>
      </c>
      <c r="S30" s="624"/>
      <c r="T30" s="624"/>
      <c r="U30" s="624"/>
      <c r="V30" s="624"/>
      <c r="W30" s="624"/>
      <c r="X30" s="624"/>
      <c r="Y30" s="625"/>
      <c r="Z30" s="626">
        <v>16.5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1419422</v>
      </c>
      <c r="CS30" s="624"/>
      <c r="CT30" s="624"/>
      <c r="CU30" s="624"/>
      <c r="CV30" s="624"/>
      <c r="CW30" s="624"/>
      <c r="CX30" s="624"/>
      <c r="CY30" s="625"/>
      <c r="CZ30" s="628">
        <v>11</v>
      </c>
      <c r="DA30" s="654"/>
      <c r="DB30" s="654"/>
      <c r="DC30" s="658"/>
      <c r="DD30" s="632">
        <v>1327745</v>
      </c>
      <c r="DE30" s="624"/>
      <c r="DF30" s="624"/>
      <c r="DG30" s="624"/>
      <c r="DH30" s="624"/>
      <c r="DI30" s="624"/>
      <c r="DJ30" s="624"/>
      <c r="DK30" s="625"/>
      <c r="DL30" s="632">
        <v>1327745</v>
      </c>
      <c r="DM30" s="624"/>
      <c r="DN30" s="624"/>
      <c r="DO30" s="624"/>
      <c r="DP30" s="624"/>
      <c r="DQ30" s="624"/>
      <c r="DR30" s="624"/>
      <c r="DS30" s="624"/>
      <c r="DT30" s="624"/>
      <c r="DU30" s="624"/>
      <c r="DV30" s="625"/>
      <c r="DW30" s="628">
        <v>17.600000000000001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98.7</v>
      </c>
      <c r="BN31" s="667"/>
      <c r="BO31" s="667"/>
      <c r="BP31" s="667"/>
      <c r="BQ31" s="668"/>
      <c r="BR31" s="679">
        <v>99.3</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34865</v>
      </c>
      <c r="CS31" s="656"/>
      <c r="CT31" s="656"/>
      <c r="CU31" s="656"/>
      <c r="CV31" s="656"/>
      <c r="CW31" s="656"/>
      <c r="CX31" s="656"/>
      <c r="CY31" s="657"/>
      <c r="CZ31" s="628">
        <v>0.3</v>
      </c>
      <c r="DA31" s="654"/>
      <c r="DB31" s="654"/>
      <c r="DC31" s="658"/>
      <c r="DD31" s="632">
        <v>32355</v>
      </c>
      <c r="DE31" s="656"/>
      <c r="DF31" s="656"/>
      <c r="DG31" s="656"/>
      <c r="DH31" s="656"/>
      <c r="DI31" s="656"/>
      <c r="DJ31" s="656"/>
      <c r="DK31" s="657"/>
      <c r="DL31" s="632">
        <v>32355</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833882</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6"/>
      <c r="BI32" s="656"/>
      <c r="BJ32" s="656"/>
      <c r="BK32" s="656"/>
      <c r="BL32" s="656"/>
      <c r="BM32" s="629">
        <v>98.3</v>
      </c>
      <c r="BN32" s="656"/>
      <c r="BO32" s="656"/>
      <c r="BP32" s="656"/>
      <c r="BQ32" s="678"/>
      <c r="BR32" s="680">
        <v>99.3</v>
      </c>
      <c r="BS32" s="656"/>
      <c r="BT32" s="656"/>
      <c r="BU32" s="656"/>
      <c r="BV32" s="656"/>
      <c r="BW32" s="656"/>
      <c r="BX32" s="629">
        <v>98.6</v>
      </c>
      <c r="BY32" s="656"/>
      <c r="BZ32" s="656"/>
      <c r="CA32" s="656"/>
      <c r="CB32" s="678"/>
      <c r="CD32" s="663"/>
      <c r="CE32" s="664"/>
      <c r="CF32" s="620" t="s">
        <v>304</v>
      </c>
      <c r="CG32" s="621"/>
      <c r="CH32" s="621"/>
      <c r="CI32" s="621"/>
      <c r="CJ32" s="621"/>
      <c r="CK32" s="621"/>
      <c r="CL32" s="621"/>
      <c r="CM32" s="621"/>
      <c r="CN32" s="621"/>
      <c r="CO32" s="621"/>
      <c r="CP32" s="621"/>
      <c r="CQ32" s="622"/>
      <c r="CR32" s="623">
        <v>84</v>
      </c>
      <c r="CS32" s="624"/>
      <c r="CT32" s="624"/>
      <c r="CU32" s="624"/>
      <c r="CV32" s="624"/>
      <c r="CW32" s="624"/>
      <c r="CX32" s="624"/>
      <c r="CY32" s="625"/>
      <c r="CZ32" s="628">
        <v>0</v>
      </c>
      <c r="DA32" s="654"/>
      <c r="DB32" s="654"/>
      <c r="DC32" s="658"/>
      <c r="DD32" s="632">
        <v>84</v>
      </c>
      <c r="DE32" s="624"/>
      <c r="DF32" s="624"/>
      <c r="DG32" s="624"/>
      <c r="DH32" s="624"/>
      <c r="DI32" s="624"/>
      <c r="DJ32" s="624"/>
      <c r="DK32" s="625"/>
      <c r="DL32" s="632">
        <v>84</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19847</v>
      </c>
      <c r="S33" s="624"/>
      <c r="T33" s="624"/>
      <c r="U33" s="624"/>
      <c r="V33" s="624"/>
      <c r="W33" s="624"/>
      <c r="X33" s="624"/>
      <c r="Y33" s="625"/>
      <c r="Z33" s="626">
        <v>0.1</v>
      </c>
      <c r="AA33" s="626"/>
      <c r="AB33" s="626"/>
      <c r="AC33" s="626"/>
      <c r="AD33" s="627">
        <v>19722</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98.9</v>
      </c>
      <c r="BN33" s="682"/>
      <c r="BO33" s="682"/>
      <c r="BP33" s="682"/>
      <c r="BQ33" s="684"/>
      <c r="BR33" s="681">
        <v>99.2</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4971855</v>
      </c>
      <c r="CS33" s="656"/>
      <c r="CT33" s="656"/>
      <c r="CU33" s="656"/>
      <c r="CV33" s="656"/>
      <c r="CW33" s="656"/>
      <c r="CX33" s="656"/>
      <c r="CY33" s="657"/>
      <c r="CZ33" s="628">
        <v>38.5</v>
      </c>
      <c r="DA33" s="654"/>
      <c r="DB33" s="654"/>
      <c r="DC33" s="658"/>
      <c r="DD33" s="632">
        <v>4001513</v>
      </c>
      <c r="DE33" s="656"/>
      <c r="DF33" s="656"/>
      <c r="DG33" s="656"/>
      <c r="DH33" s="656"/>
      <c r="DI33" s="656"/>
      <c r="DJ33" s="656"/>
      <c r="DK33" s="657"/>
      <c r="DL33" s="632">
        <v>2880471</v>
      </c>
      <c r="DM33" s="656"/>
      <c r="DN33" s="656"/>
      <c r="DO33" s="656"/>
      <c r="DP33" s="656"/>
      <c r="DQ33" s="656"/>
      <c r="DR33" s="656"/>
      <c r="DS33" s="656"/>
      <c r="DT33" s="656"/>
      <c r="DU33" s="656"/>
      <c r="DV33" s="657"/>
      <c r="DW33" s="628">
        <v>38.200000000000003</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50611</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1765744</v>
      </c>
      <c r="CS34" s="624"/>
      <c r="CT34" s="624"/>
      <c r="CU34" s="624"/>
      <c r="CV34" s="624"/>
      <c r="CW34" s="624"/>
      <c r="CX34" s="624"/>
      <c r="CY34" s="625"/>
      <c r="CZ34" s="628">
        <v>13.7</v>
      </c>
      <c r="DA34" s="654"/>
      <c r="DB34" s="654"/>
      <c r="DC34" s="658"/>
      <c r="DD34" s="632">
        <v>1296426</v>
      </c>
      <c r="DE34" s="624"/>
      <c r="DF34" s="624"/>
      <c r="DG34" s="624"/>
      <c r="DH34" s="624"/>
      <c r="DI34" s="624"/>
      <c r="DJ34" s="624"/>
      <c r="DK34" s="625"/>
      <c r="DL34" s="632">
        <v>1080833</v>
      </c>
      <c r="DM34" s="624"/>
      <c r="DN34" s="624"/>
      <c r="DO34" s="624"/>
      <c r="DP34" s="624"/>
      <c r="DQ34" s="624"/>
      <c r="DR34" s="624"/>
      <c r="DS34" s="624"/>
      <c r="DT34" s="624"/>
      <c r="DU34" s="624"/>
      <c r="DV34" s="625"/>
      <c r="DW34" s="628">
        <v>14.3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125199</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116492</v>
      </c>
      <c r="CS35" s="656"/>
      <c r="CT35" s="656"/>
      <c r="CU35" s="656"/>
      <c r="CV35" s="656"/>
      <c r="CW35" s="656"/>
      <c r="CX35" s="656"/>
      <c r="CY35" s="657"/>
      <c r="CZ35" s="628">
        <v>0.9</v>
      </c>
      <c r="DA35" s="654"/>
      <c r="DB35" s="654"/>
      <c r="DC35" s="658"/>
      <c r="DD35" s="632">
        <v>103732</v>
      </c>
      <c r="DE35" s="656"/>
      <c r="DF35" s="656"/>
      <c r="DG35" s="656"/>
      <c r="DH35" s="656"/>
      <c r="DI35" s="656"/>
      <c r="DJ35" s="656"/>
      <c r="DK35" s="657"/>
      <c r="DL35" s="632">
        <v>99810</v>
      </c>
      <c r="DM35" s="656"/>
      <c r="DN35" s="656"/>
      <c r="DO35" s="656"/>
      <c r="DP35" s="656"/>
      <c r="DQ35" s="656"/>
      <c r="DR35" s="656"/>
      <c r="DS35" s="656"/>
      <c r="DT35" s="656"/>
      <c r="DU35" s="656"/>
      <c r="DV35" s="657"/>
      <c r="DW35" s="628">
        <v>1.3</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821564</v>
      </c>
      <c r="S36" s="624"/>
      <c r="T36" s="624"/>
      <c r="U36" s="624"/>
      <c r="V36" s="624"/>
      <c r="W36" s="624"/>
      <c r="X36" s="624"/>
      <c r="Y36" s="625"/>
      <c r="Z36" s="626">
        <v>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1682303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75795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1534659</v>
      </c>
      <c r="CS36" s="624"/>
      <c r="CT36" s="624"/>
      <c r="CU36" s="624"/>
      <c r="CV36" s="624"/>
      <c r="CW36" s="624"/>
      <c r="CX36" s="624"/>
      <c r="CY36" s="625"/>
      <c r="CZ36" s="628">
        <v>11.9</v>
      </c>
      <c r="DA36" s="654"/>
      <c r="DB36" s="654"/>
      <c r="DC36" s="658"/>
      <c r="DD36" s="632">
        <v>1292052</v>
      </c>
      <c r="DE36" s="624"/>
      <c r="DF36" s="624"/>
      <c r="DG36" s="624"/>
      <c r="DH36" s="624"/>
      <c r="DI36" s="624"/>
      <c r="DJ36" s="624"/>
      <c r="DK36" s="625"/>
      <c r="DL36" s="632">
        <v>817204</v>
      </c>
      <c r="DM36" s="624"/>
      <c r="DN36" s="624"/>
      <c r="DO36" s="624"/>
      <c r="DP36" s="624"/>
      <c r="DQ36" s="624"/>
      <c r="DR36" s="624"/>
      <c r="DS36" s="624"/>
      <c r="DT36" s="624"/>
      <c r="DU36" s="624"/>
      <c r="DV36" s="625"/>
      <c r="DW36" s="628">
        <v>10.8</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205776</v>
      </c>
      <c r="S37" s="624"/>
      <c r="T37" s="624"/>
      <c r="U37" s="624"/>
      <c r="V37" s="624"/>
      <c r="W37" s="624"/>
      <c r="X37" s="624"/>
      <c r="Y37" s="625"/>
      <c r="Z37" s="626">
        <v>1.5</v>
      </c>
      <c r="AA37" s="626"/>
      <c r="AB37" s="626"/>
      <c r="AC37" s="626"/>
      <c r="AD37" s="627">
        <v>2345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441346</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44249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300354</v>
      </c>
      <c r="CS37" s="656"/>
      <c r="CT37" s="656"/>
      <c r="CU37" s="656"/>
      <c r="CV37" s="656"/>
      <c r="CW37" s="656"/>
      <c r="CX37" s="656"/>
      <c r="CY37" s="657"/>
      <c r="CZ37" s="628">
        <v>2.2999999999999998</v>
      </c>
      <c r="DA37" s="654"/>
      <c r="DB37" s="654"/>
      <c r="DC37" s="658"/>
      <c r="DD37" s="632">
        <v>296448</v>
      </c>
      <c r="DE37" s="656"/>
      <c r="DF37" s="656"/>
      <c r="DG37" s="656"/>
      <c r="DH37" s="656"/>
      <c r="DI37" s="656"/>
      <c r="DJ37" s="656"/>
      <c r="DK37" s="657"/>
      <c r="DL37" s="632">
        <v>296448</v>
      </c>
      <c r="DM37" s="656"/>
      <c r="DN37" s="656"/>
      <c r="DO37" s="656"/>
      <c r="DP37" s="656"/>
      <c r="DQ37" s="656"/>
      <c r="DR37" s="656"/>
      <c r="DS37" s="656"/>
      <c r="DT37" s="656"/>
      <c r="DU37" s="656"/>
      <c r="DV37" s="657"/>
      <c r="DW37" s="628">
        <v>3.9</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978440</v>
      </c>
      <c r="S38" s="624"/>
      <c r="T38" s="624"/>
      <c r="U38" s="624"/>
      <c r="V38" s="624"/>
      <c r="W38" s="624"/>
      <c r="X38" s="624"/>
      <c r="Y38" s="625"/>
      <c r="Z38" s="626">
        <v>7.1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35767</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3773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1202280</v>
      </c>
      <c r="CS38" s="624"/>
      <c r="CT38" s="624"/>
      <c r="CU38" s="624"/>
      <c r="CV38" s="624"/>
      <c r="CW38" s="624"/>
      <c r="CX38" s="624"/>
      <c r="CY38" s="625"/>
      <c r="CZ38" s="628">
        <v>9.3000000000000007</v>
      </c>
      <c r="DA38" s="654"/>
      <c r="DB38" s="654"/>
      <c r="DC38" s="658"/>
      <c r="DD38" s="632">
        <v>994318</v>
      </c>
      <c r="DE38" s="624"/>
      <c r="DF38" s="624"/>
      <c r="DG38" s="624"/>
      <c r="DH38" s="624"/>
      <c r="DI38" s="624"/>
      <c r="DJ38" s="624"/>
      <c r="DK38" s="625"/>
      <c r="DL38" s="632">
        <v>882624</v>
      </c>
      <c r="DM38" s="624"/>
      <c r="DN38" s="624"/>
      <c r="DO38" s="624"/>
      <c r="DP38" s="624"/>
      <c r="DQ38" s="624"/>
      <c r="DR38" s="624"/>
      <c r="DS38" s="624"/>
      <c r="DT38" s="624"/>
      <c r="DU38" s="624"/>
      <c r="DV38" s="625"/>
      <c r="DW38" s="628">
        <v>11.7</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2910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5452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221128</v>
      </c>
      <c r="CS39" s="656"/>
      <c r="CT39" s="656"/>
      <c r="CU39" s="656"/>
      <c r="CV39" s="656"/>
      <c r="CW39" s="656"/>
      <c r="CX39" s="656"/>
      <c r="CY39" s="657"/>
      <c r="CZ39" s="628">
        <v>1.7</v>
      </c>
      <c r="DA39" s="654"/>
      <c r="DB39" s="654"/>
      <c r="DC39" s="658"/>
      <c r="DD39" s="632">
        <v>186973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60800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78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131552</v>
      </c>
      <c r="CS40" s="624"/>
      <c r="CT40" s="624"/>
      <c r="CU40" s="624"/>
      <c r="CV40" s="624"/>
      <c r="CW40" s="624"/>
      <c r="CX40" s="624"/>
      <c r="CY40" s="625"/>
      <c r="CZ40" s="628">
        <v>1</v>
      </c>
      <c r="DA40" s="654"/>
      <c r="DB40" s="654"/>
      <c r="DC40" s="658"/>
      <c r="DD40" s="632">
        <v>128012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13692284</v>
      </c>
      <c r="S41" s="696"/>
      <c r="T41" s="696"/>
      <c r="U41" s="696"/>
      <c r="V41" s="696"/>
      <c r="W41" s="696"/>
      <c r="X41" s="696"/>
      <c r="Y41" s="700"/>
      <c r="Z41" s="701">
        <v>100</v>
      </c>
      <c r="AA41" s="701"/>
      <c r="AB41" s="701"/>
      <c r="AC41" s="701"/>
      <c r="AD41" s="702">
        <v>7487773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255544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946736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1399178</v>
      </c>
      <c r="CS42" s="656"/>
      <c r="CT42" s="656"/>
      <c r="CU42" s="656"/>
      <c r="CV42" s="656"/>
      <c r="CW42" s="656"/>
      <c r="CX42" s="656"/>
      <c r="CY42" s="657"/>
      <c r="CZ42" s="628">
        <v>10.8</v>
      </c>
      <c r="DA42" s="654"/>
      <c r="DB42" s="654"/>
      <c r="DC42" s="658"/>
      <c r="DD42" s="632">
        <v>245686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60102</v>
      </c>
      <c r="CS43" s="656"/>
      <c r="CT43" s="656"/>
      <c r="CU43" s="656"/>
      <c r="CV43" s="656"/>
      <c r="CW43" s="656"/>
      <c r="CX43" s="656"/>
      <c r="CY43" s="657"/>
      <c r="CZ43" s="628">
        <v>0.5</v>
      </c>
      <c r="DA43" s="654"/>
      <c r="DB43" s="654"/>
      <c r="DC43" s="658"/>
      <c r="DD43" s="632">
        <v>60102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1078531</v>
      </c>
      <c r="CS44" s="624"/>
      <c r="CT44" s="624"/>
      <c r="CU44" s="624"/>
      <c r="CV44" s="624"/>
      <c r="CW44" s="624"/>
      <c r="CX44" s="624"/>
      <c r="CY44" s="625"/>
      <c r="CZ44" s="628">
        <v>8.4</v>
      </c>
      <c r="DA44" s="629"/>
      <c r="DB44" s="629"/>
      <c r="DC44" s="635"/>
      <c r="DD44" s="632">
        <v>147779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545870</v>
      </c>
      <c r="CS45" s="656"/>
      <c r="CT45" s="656"/>
      <c r="CU45" s="656"/>
      <c r="CV45" s="656"/>
      <c r="CW45" s="656"/>
      <c r="CX45" s="656"/>
      <c r="CY45" s="657"/>
      <c r="CZ45" s="628">
        <v>4.2</v>
      </c>
      <c r="DA45" s="654"/>
      <c r="DB45" s="654"/>
      <c r="DC45" s="658"/>
      <c r="DD45" s="632">
        <v>8105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526181</v>
      </c>
      <c r="CS46" s="624"/>
      <c r="CT46" s="624"/>
      <c r="CU46" s="624"/>
      <c r="CV46" s="624"/>
      <c r="CW46" s="624"/>
      <c r="CX46" s="624"/>
      <c r="CY46" s="625"/>
      <c r="CZ46" s="628">
        <v>4.0999999999999996</v>
      </c>
      <c r="DA46" s="629"/>
      <c r="DB46" s="629"/>
      <c r="DC46" s="635"/>
      <c r="DD46" s="632">
        <v>138194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320647</v>
      </c>
      <c r="CS47" s="656"/>
      <c r="CT47" s="656"/>
      <c r="CU47" s="656"/>
      <c r="CV47" s="656"/>
      <c r="CW47" s="656"/>
      <c r="CX47" s="656"/>
      <c r="CY47" s="657"/>
      <c r="CZ47" s="628">
        <v>2.5</v>
      </c>
      <c r="DA47" s="654"/>
      <c r="DB47" s="654"/>
      <c r="DC47" s="658"/>
      <c r="DD47" s="632">
        <v>97907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12910008</v>
      </c>
      <c r="CS49" s="682"/>
      <c r="CT49" s="682"/>
      <c r="CU49" s="682"/>
      <c r="CV49" s="682"/>
      <c r="CW49" s="682"/>
      <c r="CX49" s="682"/>
      <c r="CY49" s="711"/>
      <c r="CZ49" s="703">
        <v>100</v>
      </c>
      <c r="DA49" s="712"/>
      <c r="DB49" s="712"/>
      <c r="DC49" s="713"/>
      <c r="DD49" s="714">
        <v>8968888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QAHQu8NtF3QeWGPjzVnidOwJZ4NjoESiPw6xCJMe2OgH1zjIRruXqU0wqPNT7dFlOx5cfSlFQJikNIm/Fm+Uw==" saltValue="AYi3j8OXbGsMkHKwt02S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13768</v>
      </c>
      <c r="R7" s="753"/>
      <c r="S7" s="753"/>
      <c r="T7" s="753"/>
      <c r="U7" s="753"/>
      <c r="V7" s="753">
        <v>12988</v>
      </c>
      <c r="W7" s="753"/>
      <c r="X7" s="753"/>
      <c r="Y7" s="753"/>
      <c r="Z7" s="753"/>
      <c r="AA7" s="753">
        <v>780</v>
      </c>
      <c r="AB7" s="753"/>
      <c r="AC7" s="753"/>
      <c r="AD7" s="753"/>
      <c r="AE7" s="754"/>
      <c r="AF7" s="755">
        <v>696</v>
      </c>
      <c r="AG7" s="756"/>
      <c r="AH7" s="756"/>
      <c r="AI7" s="756"/>
      <c r="AJ7" s="757"/>
      <c r="AK7" s="758">
        <v>123</v>
      </c>
      <c r="AL7" s="759"/>
      <c r="AM7" s="759"/>
      <c r="AN7" s="759"/>
      <c r="AO7" s="759"/>
      <c r="AP7" s="759">
        <v>12343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18</v>
      </c>
      <c r="R8" s="784"/>
      <c r="S8" s="784"/>
      <c r="T8" s="784"/>
      <c r="U8" s="784"/>
      <c r="V8" s="784">
        <v>16</v>
      </c>
      <c r="W8" s="784"/>
      <c r="X8" s="784"/>
      <c r="Y8" s="784"/>
      <c r="Z8" s="784"/>
      <c r="AA8" s="784">
        <v>2</v>
      </c>
      <c r="AB8" s="784"/>
      <c r="AC8" s="784"/>
      <c r="AD8" s="784"/>
      <c r="AE8" s="785"/>
      <c r="AF8" s="786">
        <v>2</v>
      </c>
      <c r="AG8" s="787"/>
      <c r="AH8" s="787"/>
      <c r="AI8" s="787"/>
      <c r="AJ8" s="788"/>
      <c r="AK8" s="769">
        <v>2</v>
      </c>
      <c r="AL8" s="770"/>
      <c r="AM8" s="770"/>
      <c r="AN8" s="770"/>
      <c r="AO8" s="770"/>
      <c r="AP8" s="770">
        <v>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13692</v>
      </c>
      <c r="R23" s="793"/>
      <c r="S23" s="793"/>
      <c r="T23" s="793"/>
      <c r="U23" s="793"/>
      <c r="V23" s="793">
        <v>12910</v>
      </c>
      <c r="W23" s="793"/>
      <c r="X23" s="793"/>
      <c r="Y23" s="793"/>
      <c r="Z23" s="793"/>
      <c r="AA23" s="793">
        <v>782</v>
      </c>
      <c r="AB23" s="793"/>
      <c r="AC23" s="793"/>
      <c r="AD23" s="793"/>
      <c r="AE23" s="794"/>
      <c r="AF23" s="795">
        <v>698</v>
      </c>
      <c r="AG23" s="793"/>
      <c r="AH23" s="793"/>
      <c r="AI23" s="793"/>
      <c r="AJ23" s="796"/>
      <c r="AK23" s="797"/>
      <c r="AL23" s="798"/>
      <c r="AM23" s="798"/>
      <c r="AN23" s="798"/>
      <c r="AO23" s="798"/>
      <c r="AP23" s="793">
        <v>12393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2937</v>
      </c>
      <c r="R28" s="823"/>
      <c r="S28" s="823"/>
      <c r="T28" s="823"/>
      <c r="U28" s="823"/>
      <c r="V28" s="823">
        <v>2882</v>
      </c>
      <c r="W28" s="823"/>
      <c r="X28" s="823"/>
      <c r="Y28" s="823"/>
      <c r="Z28" s="823"/>
      <c r="AA28" s="823">
        <v>55</v>
      </c>
      <c r="AB28" s="823"/>
      <c r="AC28" s="823"/>
      <c r="AD28" s="823"/>
      <c r="AE28" s="824"/>
      <c r="AF28" s="825">
        <v>55</v>
      </c>
      <c r="AG28" s="823"/>
      <c r="AH28" s="823"/>
      <c r="AI28" s="823"/>
      <c r="AJ28" s="826"/>
      <c r="AK28" s="827">
        <v>306</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2831</v>
      </c>
      <c r="R29" s="784"/>
      <c r="S29" s="784"/>
      <c r="T29" s="784"/>
      <c r="U29" s="784"/>
      <c r="V29" s="784">
        <v>2678</v>
      </c>
      <c r="W29" s="784"/>
      <c r="X29" s="784"/>
      <c r="Y29" s="784"/>
      <c r="Z29" s="784"/>
      <c r="AA29" s="784">
        <v>153</v>
      </c>
      <c r="AB29" s="784"/>
      <c r="AC29" s="784"/>
      <c r="AD29" s="784"/>
      <c r="AE29" s="785"/>
      <c r="AF29" s="786">
        <v>153</v>
      </c>
      <c r="AG29" s="787"/>
      <c r="AH29" s="787"/>
      <c r="AI29" s="787"/>
      <c r="AJ29" s="788"/>
      <c r="AK29" s="834">
        <v>420</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443</v>
      </c>
      <c r="R30" s="784"/>
      <c r="S30" s="784"/>
      <c r="T30" s="784"/>
      <c r="U30" s="784"/>
      <c r="V30" s="784">
        <v>442</v>
      </c>
      <c r="W30" s="784"/>
      <c r="X30" s="784"/>
      <c r="Y30" s="784"/>
      <c r="Z30" s="784"/>
      <c r="AA30" s="784">
        <v>1</v>
      </c>
      <c r="AB30" s="784"/>
      <c r="AC30" s="784"/>
      <c r="AD30" s="784"/>
      <c r="AE30" s="785"/>
      <c r="AF30" s="786">
        <v>1</v>
      </c>
      <c r="AG30" s="787"/>
      <c r="AH30" s="787"/>
      <c r="AI30" s="787"/>
      <c r="AJ30" s="788"/>
      <c r="AK30" s="834">
        <v>91</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640</v>
      </c>
      <c r="R31" s="784"/>
      <c r="S31" s="784"/>
      <c r="T31" s="784"/>
      <c r="U31" s="784"/>
      <c r="V31" s="784">
        <v>541</v>
      </c>
      <c r="W31" s="784"/>
      <c r="X31" s="784"/>
      <c r="Y31" s="784"/>
      <c r="Z31" s="784"/>
      <c r="AA31" s="784">
        <v>98</v>
      </c>
      <c r="AB31" s="784"/>
      <c r="AC31" s="784"/>
      <c r="AD31" s="784"/>
      <c r="AE31" s="785"/>
      <c r="AF31" s="786">
        <v>1176</v>
      </c>
      <c r="AG31" s="787"/>
      <c r="AH31" s="787"/>
      <c r="AI31" s="787"/>
      <c r="AJ31" s="788"/>
      <c r="AK31" s="834">
        <v>1</v>
      </c>
      <c r="AL31" s="830"/>
      <c r="AM31" s="830"/>
      <c r="AN31" s="830"/>
      <c r="AO31" s="830"/>
      <c r="AP31" s="830">
        <v>1635</v>
      </c>
      <c r="AQ31" s="830"/>
      <c r="AR31" s="830"/>
      <c r="AS31" s="830"/>
      <c r="AT31" s="830"/>
      <c r="AU31" s="830">
        <v>3</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189</v>
      </c>
      <c r="R32" s="784"/>
      <c r="S32" s="784"/>
      <c r="T32" s="784"/>
      <c r="U32" s="784"/>
      <c r="V32" s="784">
        <v>142</v>
      </c>
      <c r="W32" s="784"/>
      <c r="X32" s="784"/>
      <c r="Y32" s="784"/>
      <c r="Z32" s="784"/>
      <c r="AA32" s="784">
        <v>47</v>
      </c>
      <c r="AB32" s="784"/>
      <c r="AC32" s="784"/>
      <c r="AD32" s="784"/>
      <c r="AE32" s="785"/>
      <c r="AF32" s="786">
        <v>528</v>
      </c>
      <c r="AG32" s="787"/>
      <c r="AH32" s="787"/>
      <c r="AI32" s="787"/>
      <c r="AJ32" s="788"/>
      <c r="AK32" s="834">
        <v>0</v>
      </c>
      <c r="AL32" s="830"/>
      <c r="AM32" s="830"/>
      <c r="AN32" s="830"/>
      <c r="AO32" s="830"/>
      <c r="AP32" s="830">
        <v>282</v>
      </c>
      <c r="AQ32" s="830"/>
      <c r="AR32" s="830"/>
      <c r="AS32" s="830"/>
      <c r="AT32" s="830"/>
      <c r="AU32" s="830" t="s">
        <v>546</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1913</v>
      </c>
      <c r="AG63" s="844"/>
      <c r="AH63" s="844"/>
      <c r="AI63" s="844"/>
      <c r="AJ63" s="845"/>
      <c r="AK63" s="846"/>
      <c r="AL63" s="841"/>
      <c r="AM63" s="841"/>
      <c r="AN63" s="841"/>
      <c r="AO63" s="841"/>
      <c r="AP63" s="844">
        <v>1917</v>
      </c>
      <c r="AQ63" s="844"/>
      <c r="AR63" s="844"/>
      <c r="AS63" s="844"/>
      <c r="AT63" s="844"/>
      <c r="AU63" s="844">
        <v>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2162</v>
      </c>
      <c r="R70" s="830"/>
      <c r="S70" s="830"/>
      <c r="T70" s="830"/>
      <c r="U70" s="830"/>
      <c r="V70" s="830">
        <v>2160</v>
      </c>
      <c r="W70" s="830"/>
      <c r="X70" s="830"/>
      <c r="Y70" s="830"/>
      <c r="Z70" s="830"/>
      <c r="AA70" s="830">
        <v>1</v>
      </c>
      <c r="AB70" s="830"/>
      <c r="AC70" s="830"/>
      <c r="AD70" s="830"/>
      <c r="AE70" s="830"/>
      <c r="AF70" s="830">
        <v>62</v>
      </c>
      <c r="AG70" s="830"/>
      <c r="AH70" s="830"/>
      <c r="AI70" s="830"/>
      <c r="AJ70" s="830"/>
      <c r="AK70" s="830" t="s">
        <v>546</v>
      </c>
      <c r="AL70" s="830"/>
      <c r="AM70" s="830"/>
      <c r="AN70" s="830"/>
      <c r="AO70" s="830"/>
      <c r="AP70" s="830">
        <v>5966</v>
      </c>
      <c r="AQ70" s="830"/>
      <c r="AR70" s="830"/>
      <c r="AS70" s="830"/>
      <c r="AT70" s="830"/>
      <c r="AU70" s="830">
        <v>1623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2008</v>
      </c>
      <c r="R71" s="830"/>
      <c r="S71" s="830"/>
      <c r="T71" s="830"/>
      <c r="U71" s="830"/>
      <c r="V71" s="830">
        <v>1931</v>
      </c>
      <c r="W71" s="830"/>
      <c r="X71" s="830"/>
      <c r="Y71" s="830"/>
      <c r="Z71" s="830"/>
      <c r="AA71" s="830">
        <v>76</v>
      </c>
      <c r="AB71" s="830"/>
      <c r="AC71" s="830"/>
      <c r="AD71" s="830"/>
      <c r="AE71" s="830"/>
      <c r="AF71" s="830">
        <v>76</v>
      </c>
      <c r="AG71" s="830"/>
      <c r="AH71" s="830"/>
      <c r="AI71" s="830"/>
      <c r="AJ71" s="830"/>
      <c r="AK71" s="830" t="s">
        <v>546</v>
      </c>
      <c r="AL71" s="830"/>
      <c r="AM71" s="830"/>
      <c r="AN71" s="830"/>
      <c r="AO71" s="830"/>
      <c r="AP71" s="830">
        <v>2382</v>
      </c>
      <c r="AQ71" s="830"/>
      <c r="AR71" s="830"/>
      <c r="AS71" s="830"/>
      <c r="AT71" s="830"/>
      <c r="AU71" s="830">
        <v>844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199</v>
      </c>
      <c r="R72" s="830"/>
      <c r="S72" s="830"/>
      <c r="T72" s="830"/>
      <c r="U72" s="830"/>
      <c r="V72" s="830">
        <v>194</v>
      </c>
      <c r="W72" s="830"/>
      <c r="X72" s="830"/>
      <c r="Y72" s="830"/>
      <c r="Z72" s="830"/>
      <c r="AA72" s="830">
        <v>5</v>
      </c>
      <c r="AB72" s="830"/>
      <c r="AC72" s="830"/>
      <c r="AD72" s="830"/>
      <c r="AE72" s="830"/>
      <c r="AF72" s="830">
        <v>714</v>
      </c>
      <c r="AG72" s="830"/>
      <c r="AH72" s="830"/>
      <c r="AI72" s="830"/>
      <c r="AJ72" s="830"/>
      <c r="AK72" s="830" t="s">
        <v>546</v>
      </c>
      <c r="AL72" s="830"/>
      <c r="AM72" s="830"/>
      <c r="AN72" s="830"/>
      <c r="AO72" s="830"/>
      <c r="AP72" s="830">
        <v>436</v>
      </c>
      <c r="AQ72" s="830"/>
      <c r="AR72" s="830"/>
      <c r="AS72" s="830"/>
      <c r="AT72" s="830"/>
      <c r="AU72" s="830">
        <v>17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452</v>
      </c>
      <c r="R73" s="830"/>
      <c r="S73" s="830"/>
      <c r="T73" s="830"/>
      <c r="U73" s="830"/>
      <c r="V73" s="830">
        <v>233</v>
      </c>
      <c r="W73" s="830"/>
      <c r="X73" s="830"/>
      <c r="Y73" s="830"/>
      <c r="Z73" s="830"/>
      <c r="AA73" s="830">
        <v>220</v>
      </c>
      <c r="AB73" s="830"/>
      <c r="AC73" s="830"/>
      <c r="AD73" s="830"/>
      <c r="AE73" s="830"/>
      <c r="AF73" s="830">
        <v>220</v>
      </c>
      <c r="AG73" s="830"/>
      <c r="AH73" s="830"/>
      <c r="AI73" s="830"/>
      <c r="AJ73" s="830"/>
      <c r="AK73" s="830" t="s">
        <v>546</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1440</v>
      </c>
      <c r="R74" s="830"/>
      <c r="S74" s="830"/>
      <c r="T74" s="830"/>
      <c r="U74" s="830"/>
      <c r="V74" s="830">
        <v>1433</v>
      </c>
      <c r="W74" s="830"/>
      <c r="X74" s="830"/>
      <c r="Y74" s="830"/>
      <c r="Z74" s="830"/>
      <c r="AA74" s="830">
        <v>7</v>
      </c>
      <c r="AB74" s="830"/>
      <c r="AC74" s="830"/>
      <c r="AD74" s="830"/>
      <c r="AE74" s="830"/>
      <c r="AF74" s="830">
        <v>7</v>
      </c>
      <c r="AG74" s="830"/>
      <c r="AH74" s="830"/>
      <c r="AI74" s="830"/>
      <c r="AJ74" s="830"/>
      <c r="AK74" s="830" t="s">
        <v>546</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388762</v>
      </c>
      <c r="R75" s="878"/>
      <c r="S75" s="878"/>
      <c r="T75" s="878"/>
      <c r="U75" s="834"/>
      <c r="V75" s="879">
        <v>379528</v>
      </c>
      <c r="W75" s="878"/>
      <c r="X75" s="878"/>
      <c r="Y75" s="878"/>
      <c r="Z75" s="834"/>
      <c r="AA75" s="879">
        <v>9234</v>
      </c>
      <c r="AB75" s="878"/>
      <c r="AC75" s="878"/>
      <c r="AD75" s="878"/>
      <c r="AE75" s="834"/>
      <c r="AF75" s="879">
        <v>8886</v>
      </c>
      <c r="AG75" s="878"/>
      <c r="AH75" s="878"/>
      <c r="AI75" s="878"/>
      <c r="AJ75" s="834"/>
      <c r="AK75" s="879">
        <v>3256</v>
      </c>
      <c r="AL75" s="878"/>
      <c r="AM75" s="878"/>
      <c r="AN75" s="878"/>
      <c r="AO75" s="834"/>
      <c r="AP75" s="879" t="s">
        <v>546</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9986</v>
      </c>
      <c r="AG88" s="844"/>
      <c r="AH88" s="844"/>
      <c r="AI88" s="844"/>
      <c r="AJ88" s="844"/>
      <c r="AK88" s="841"/>
      <c r="AL88" s="841"/>
      <c r="AM88" s="841"/>
      <c r="AN88" s="841"/>
      <c r="AO88" s="841"/>
      <c r="AP88" s="844">
        <v>8784</v>
      </c>
      <c r="AQ88" s="844"/>
      <c r="AR88" s="844"/>
      <c r="AS88" s="844"/>
      <c r="AT88" s="844"/>
      <c r="AU88" s="844">
        <v>2484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1424195</v>
      </c>
      <c r="AB110" s="900"/>
      <c r="AC110" s="900"/>
      <c r="AD110" s="900"/>
      <c r="AE110" s="901"/>
      <c r="AF110" s="902">
        <v>1446540</v>
      </c>
      <c r="AG110" s="900"/>
      <c r="AH110" s="900"/>
      <c r="AI110" s="900"/>
      <c r="AJ110" s="901"/>
      <c r="AK110" s="902">
        <v>1454287</v>
      </c>
      <c r="AL110" s="900"/>
      <c r="AM110" s="900"/>
      <c r="AN110" s="900"/>
      <c r="AO110" s="901"/>
      <c r="AP110" s="903">
        <v>22.1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13478324</v>
      </c>
      <c r="BR110" s="931"/>
      <c r="BS110" s="931"/>
      <c r="BT110" s="931"/>
      <c r="BU110" s="931"/>
      <c r="BV110" s="931">
        <v>12833702</v>
      </c>
      <c r="BW110" s="931"/>
      <c r="BX110" s="931"/>
      <c r="BY110" s="931"/>
      <c r="BZ110" s="931"/>
      <c r="CA110" s="931">
        <v>12392720</v>
      </c>
      <c r="CB110" s="931"/>
      <c r="CC110" s="931"/>
      <c r="CD110" s="931"/>
      <c r="CE110" s="931"/>
      <c r="CF110" s="944">
        <v>188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9687</v>
      </c>
      <c r="BR112" s="926"/>
      <c r="BS112" s="926"/>
      <c r="BT112" s="926"/>
      <c r="BU112" s="926"/>
      <c r="BV112" s="926">
        <v>4709</v>
      </c>
      <c r="BW112" s="926"/>
      <c r="BX112" s="926"/>
      <c r="BY112" s="926"/>
      <c r="BZ112" s="926"/>
      <c r="CA112" s="926">
        <v>3270</v>
      </c>
      <c r="CB112" s="926"/>
      <c r="CC112" s="926"/>
      <c r="CD112" s="926"/>
      <c r="CE112" s="926"/>
      <c r="CF112" s="920">
        <v>0</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307</v>
      </c>
      <c r="AB113" s="938"/>
      <c r="AC113" s="938"/>
      <c r="AD113" s="938"/>
      <c r="AE113" s="939"/>
      <c r="AF113" s="940">
        <v>312</v>
      </c>
      <c r="AG113" s="938"/>
      <c r="AH113" s="938"/>
      <c r="AI113" s="938"/>
      <c r="AJ113" s="939"/>
      <c r="AK113" s="940">
        <v>181</v>
      </c>
      <c r="AL113" s="938"/>
      <c r="AM113" s="938"/>
      <c r="AN113" s="938"/>
      <c r="AO113" s="939"/>
      <c r="AP113" s="941">
        <v>0</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2239907</v>
      </c>
      <c r="BR113" s="926"/>
      <c r="BS113" s="926"/>
      <c r="BT113" s="926"/>
      <c r="BU113" s="926"/>
      <c r="BV113" s="926">
        <v>2312839</v>
      </c>
      <c r="BW113" s="926"/>
      <c r="BX113" s="926"/>
      <c r="BY113" s="926"/>
      <c r="BZ113" s="926"/>
      <c r="CA113" s="926">
        <v>2483869</v>
      </c>
      <c r="CB113" s="926"/>
      <c r="CC113" s="926"/>
      <c r="CD113" s="926"/>
      <c r="CE113" s="926"/>
      <c r="CF113" s="920">
        <v>37.700000000000003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311212</v>
      </c>
      <c r="AB114" s="959"/>
      <c r="AC114" s="959"/>
      <c r="AD114" s="959"/>
      <c r="AE114" s="960"/>
      <c r="AF114" s="961">
        <v>324353</v>
      </c>
      <c r="AG114" s="959"/>
      <c r="AH114" s="959"/>
      <c r="AI114" s="959"/>
      <c r="AJ114" s="960"/>
      <c r="AK114" s="961">
        <v>376948</v>
      </c>
      <c r="AL114" s="959"/>
      <c r="AM114" s="959"/>
      <c r="AN114" s="959"/>
      <c r="AO114" s="960"/>
      <c r="AP114" s="962">
        <v>5.7</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2375939</v>
      </c>
      <c r="BR114" s="926"/>
      <c r="BS114" s="926"/>
      <c r="BT114" s="926"/>
      <c r="BU114" s="926"/>
      <c r="BV114" s="926">
        <v>2354231</v>
      </c>
      <c r="BW114" s="926"/>
      <c r="BX114" s="926"/>
      <c r="BY114" s="926"/>
      <c r="BZ114" s="926"/>
      <c r="CA114" s="926">
        <v>2331300</v>
      </c>
      <c r="CB114" s="926"/>
      <c r="CC114" s="926"/>
      <c r="CD114" s="926"/>
      <c r="CE114" s="926"/>
      <c r="CF114" s="920">
        <v>35.4</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1104</v>
      </c>
      <c r="BR115" s="926"/>
      <c r="BS115" s="926"/>
      <c r="BT115" s="926"/>
      <c r="BU115" s="926"/>
      <c r="BV115" s="926">
        <v>425</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1735714</v>
      </c>
      <c r="AB117" s="979"/>
      <c r="AC117" s="979"/>
      <c r="AD117" s="979"/>
      <c r="AE117" s="980"/>
      <c r="AF117" s="981">
        <v>1771205</v>
      </c>
      <c r="AG117" s="979"/>
      <c r="AH117" s="979"/>
      <c r="AI117" s="979"/>
      <c r="AJ117" s="980"/>
      <c r="AK117" s="981">
        <v>1831416</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18104961</v>
      </c>
      <c r="BR119" s="1000"/>
      <c r="BS119" s="1000"/>
      <c r="BT119" s="1000"/>
      <c r="BU119" s="1000"/>
      <c r="BV119" s="1000">
        <v>17505906</v>
      </c>
      <c r="BW119" s="1000"/>
      <c r="BX119" s="1000"/>
      <c r="BY119" s="1000"/>
      <c r="BZ119" s="1000"/>
      <c r="CA119" s="1000">
        <v>17211159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2666829</v>
      </c>
      <c r="BR120" s="931"/>
      <c r="BS120" s="931"/>
      <c r="BT120" s="931"/>
      <c r="BU120" s="931"/>
      <c r="BV120" s="931">
        <v>3374425</v>
      </c>
      <c r="BW120" s="931"/>
      <c r="BX120" s="931"/>
      <c r="BY120" s="931"/>
      <c r="BZ120" s="931"/>
      <c r="CA120" s="931">
        <v>3493189</v>
      </c>
      <c r="CB120" s="931"/>
      <c r="CC120" s="931"/>
      <c r="CD120" s="931"/>
      <c r="CE120" s="931"/>
      <c r="CF120" s="944">
        <v>53</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9687</v>
      </c>
      <c r="DH120" s="931"/>
      <c r="DI120" s="931"/>
      <c r="DJ120" s="931"/>
      <c r="DK120" s="931"/>
      <c r="DL120" s="931">
        <v>4709</v>
      </c>
      <c r="DM120" s="931"/>
      <c r="DN120" s="931"/>
      <c r="DO120" s="931"/>
      <c r="DP120" s="931"/>
      <c r="DQ120" s="931">
        <v>3270</v>
      </c>
      <c r="DR120" s="931"/>
      <c r="DS120" s="931"/>
      <c r="DT120" s="931"/>
      <c r="DU120" s="931"/>
      <c r="DV120" s="932">
        <v>0</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1463805</v>
      </c>
      <c r="BR121" s="926"/>
      <c r="BS121" s="926"/>
      <c r="BT121" s="926"/>
      <c r="BU121" s="926"/>
      <c r="BV121" s="926">
        <v>1500831</v>
      </c>
      <c r="BW121" s="926"/>
      <c r="BX121" s="926"/>
      <c r="BY121" s="926"/>
      <c r="BZ121" s="926"/>
      <c r="CA121" s="926">
        <v>1470387</v>
      </c>
      <c r="CB121" s="926"/>
      <c r="CC121" s="926"/>
      <c r="CD121" s="926"/>
      <c r="CE121" s="926"/>
      <c r="CF121" s="920">
        <v>22.3</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10925446</v>
      </c>
      <c r="BR122" s="1000"/>
      <c r="BS122" s="1000"/>
      <c r="BT122" s="1000"/>
      <c r="BU122" s="1000"/>
      <c r="BV122" s="1000">
        <v>10560088</v>
      </c>
      <c r="BW122" s="1000"/>
      <c r="BX122" s="1000"/>
      <c r="BY122" s="1000"/>
      <c r="BZ122" s="1000"/>
      <c r="CA122" s="1000">
        <v>10398447</v>
      </c>
      <c r="CB122" s="1000"/>
      <c r="CC122" s="1000"/>
      <c r="CD122" s="1000"/>
      <c r="CE122" s="1000"/>
      <c r="CF122" s="1017">
        <v>157.80000000000001</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15056080</v>
      </c>
      <c r="BR123" s="1064"/>
      <c r="BS123" s="1064"/>
      <c r="BT123" s="1064"/>
      <c r="BU123" s="1064"/>
      <c r="BV123" s="1064">
        <v>15435344</v>
      </c>
      <c r="BW123" s="1064"/>
      <c r="BX123" s="1064"/>
      <c r="BY123" s="1064"/>
      <c r="BZ123" s="1064"/>
      <c r="CA123" s="1064">
        <v>15362023</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45</v>
      </c>
      <c r="BR124" s="1027"/>
      <c r="BS124" s="1027"/>
      <c r="BT124" s="1027"/>
      <c r="BU124" s="1027"/>
      <c r="BV124" s="1027">
        <v>31.9</v>
      </c>
      <c r="BW124" s="1027"/>
      <c r="BX124" s="1027"/>
      <c r="BY124" s="1027"/>
      <c r="BZ124" s="1027"/>
      <c r="CA124" s="1027">
        <v>28</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312003</v>
      </c>
      <c r="AB128" s="1046"/>
      <c r="AC128" s="1046"/>
      <c r="AD128" s="1046"/>
      <c r="AE128" s="1047"/>
      <c r="AF128" s="1048">
        <v>320340</v>
      </c>
      <c r="AG128" s="1046"/>
      <c r="AH128" s="1046"/>
      <c r="AI128" s="1046"/>
      <c r="AJ128" s="1047"/>
      <c r="AK128" s="1048">
        <v>320130</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13.88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v>1104</v>
      </c>
      <c r="DH128" s="1038"/>
      <c r="DI128" s="1038"/>
      <c r="DJ128" s="1038"/>
      <c r="DK128" s="1038"/>
      <c r="DL128" s="1038">
        <v>425</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7766519</v>
      </c>
      <c r="AB129" s="959"/>
      <c r="AC129" s="959"/>
      <c r="AD129" s="959"/>
      <c r="AE129" s="960"/>
      <c r="AF129" s="961">
        <v>7445827</v>
      </c>
      <c r="AG129" s="959"/>
      <c r="AH129" s="959"/>
      <c r="AI129" s="959"/>
      <c r="AJ129" s="960"/>
      <c r="AK129" s="961">
        <v>7525206</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1005449</v>
      </c>
      <c r="AB130" s="959"/>
      <c r="AC130" s="959"/>
      <c r="AD130" s="959"/>
      <c r="AE130" s="960"/>
      <c r="AF130" s="961">
        <v>959940</v>
      </c>
      <c r="AG130" s="959"/>
      <c r="AH130" s="959"/>
      <c r="AI130" s="959"/>
      <c r="AJ130" s="960"/>
      <c r="AK130" s="961">
        <v>933535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6761070</v>
      </c>
      <c r="AB131" s="986"/>
      <c r="AC131" s="986"/>
      <c r="AD131" s="986"/>
      <c r="AE131" s="987"/>
      <c r="AF131" s="985">
        <v>6485887</v>
      </c>
      <c r="AG131" s="986"/>
      <c r="AH131" s="986"/>
      <c r="AI131" s="986"/>
      <c r="AJ131" s="987"/>
      <c r="AK131" s="985">
        <v>6591671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6.1863284949999997</v>
      </c>
      <c r="AB132" s="1097"/>
      <c r="AC132" s="1097"/>
      <c r="AD132" s="1097"/>
      <c r="AE132" s="1098"/>
      <c r="AF132" s="1099">
        <v>7.5691266280000002</v>
      </c>
      <c r="AG132" s="1097"/>
      <c r="AH132" s="1097"/>
      <c r="AI132" s="1097"/>
      <c r="AJ132" s="1098"/>
      <c r="AK132" s="1099">
        <v>8.7648640229999994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7.4</v>
      </c>
      <c r="AB133" s="1080"/>
      <c r="AC133" s="1080"/>
      <c r="AD133" s="1080"/>
      <c r="AE133" s="1081"/>
      <c r="AF133" s="1079">
        <v>6.9</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FfNTprLee7xFBupymk5vlz6IerQ00ooXBbl00e2jRz9sHk1m9kqmV0tLmUHpaG/LpGoN/4c49bLuXSPwGRn6g==" saltValue="ns0az8oxY8MKcVoRh25R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x6GSzeukcMCacrNSdwhmKw+wSuDDzqvm6wKQH6YKwJpQ+0rNWbuLjLdrPSkrF0KgCiORFGFCV0OkvDXfFur2A==" saltValue="Zc8kqWlsjzd84uhqzbve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wUIU7wupqSiU0ihv3dhPTVZ5R40Ow04BNZ6+fYzpob2sIuTRwIjZQf1omwDkAyhjqdI/v78shoiYB5biYP6w==" saltValue="kIpPCvketoVZvHjuI9d4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2483498</v>
      </c>
      <c r="AP9" s="281">
        <v>94376</v>
      </c>
      <c r="AQ9" s="282">
        <v>90328</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9917</v>
      </c>
      <c r="AP10" s="284">
        <v>377</v>
      </c>
      <c r="AQ10" s="285">
        <v>7878</v>
      </c>
      <c r="AR10" s="286">
        <v>-95.2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2111</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77037</v>
      </c>
      <c r="AP13" s="284">
        <v>2927</v>
      </c>
      <c r="AQ13" s="285">
        <v>2999</v>
      </c>
      <c r="AR13" s="286">
        <v>-2.4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60102</v>
      </c>
      <c r="AP14" s="284">
        <v>2284</v>
      </c>
      <c r="AQ14" s="285">
        <v>1839</v>
      </c>
      <c r="AR14" s="286">
        <v>24.2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-147565</v>
      </c>
      <c r="AP15" s="284">
        <v>-5608</v>
      </c>
      <c r="AQ15" s="285">
        <v>-5426</v>
      </c>
      <c r="AR15" s="286">
        <v>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2482989</v>
      </c>
      <c r="AP16" s="284">
        <v>94356</v>
      </c>
      <c r="AQ16" s="285">
        <v>99756</v>
      </c>
      <c r="AR16" s="286">
        <v>-5.4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10.41</v>
      </c>
      <c r="AP21" s="298">
        <v>9.01</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98.5</v>
      </c>
      <c r="AP22" s="303">
        <v>97.5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1454287</v>
      </c>
      <c r="AP32" s="312">
        <v>55265</v>
      </c>
      <c r="AQ32" s="313">
        <v>56025</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181</v>
      </c>
      <c r="AP35" s="312">
        <v>7</v>
      </c>
      <c r="AQ35" s="313">
        <v>18604</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376948</v>
      </c>
      <c r="AP36" s="312">
        <v>14324</v>
      </c>
      <c r="AQ36" s="313">
        <v>2667</v>
      </c>
      <c r="AR36" s="314">
        <v>437.1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441</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6</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-320130</v>
      </c>
      <c r="AP39" s="312">
        <v>-12165</v>
      </c>
      <c r="AQ39" s="313">
        <v>-4261</v>
      </c>
      <c r="AR39" s="314">
        <v>185.5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-933535</v>
      </c>
      <c r="AP40" s="312">
        <v>-35475</v>
      </c>
      <c r="AQ40" s="313">
        <v>-49695</v>
      </c>
      <c r="AR40" s="314">
        <v>-28.6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577751</v>
      </c>
      <c r="AP41" s="312">
        <v>21955</v>
      </c>
      <c r="AQ41" s="313">
        <v>23786</v>
      </c>
      <c r="AR41" s="314">
        <v>-7.7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1445839</v>
      </c>
      <c r="AN51" s="334">
        <v>51068</v>
      </c>
      <c r="AO51" s="335">
        <v>41.7</v>
      </c>
      <c r="AP51" s="336">
        <v>74581</v>
      </c>
      <c r="AQ51" s="337">
        <v>7</v>
      </c>
      <c r="AR51" s="338">
        <v>34.700000000000003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655143</v>
      </c>
      <c r="AN52" s="342">
        <v>23140</v>
      </c>
      <c r="AO52" s="343">
        <v>55.5</v>
      </c>
      <c r="AP52" s="344">
        <v>41563</v>
      </c>
      <c r="AQ52" s="345">
        <v>6.8</v>
      </c>
      <c r="AR52" s="346">
        <v>48.7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990374</v>
      </c>
      <c r="AN53" s="334">
        <v>35541</v>
      </c>
      <c r="AO53" s="335">
        <v>-30.4</v>
      </c>
      <c r="AP53" s="336">
        <v>76347</v>
      </c>
      <c r="AQ53" s="337">
        <v>2.4</v>
      </c>
      <c r="AR53" s="338">
        <v>-32.799999999999997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588046</v>
      </c>
      <c r="AN54" s="342">
        <v>21103</v>
      </c>
      <c r="AO54" s="343">
        <v>-8.8000000000000007</v>
      </c>
      <c r="AP54" s="344">
        <v>41762</v>
      </c>
      <c r="AQ54" s="345">
        <v>0.5</v>
      </c>
      <c r="AR54" s="346">
        <v>-9.3000000000000007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1729740</v>
      </c>
      <c r="AN55" s="334">
        <v>63097</v>
      </c>
      <c r="AO55" s="335">
        <v>77.5</v>
      </c>
      <c r="AP55" s="336">
        <v>69604</v>
      </c>
      <c r="AQ55" s="337">
        <v>-8.8000000000000007</v>
      </c>
      <c r="AR55" s="338">
        <v>86.3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771739</v>
      </c>
      <c r="AN56" s="342">
        <v>28151</v>
      </c>
      <c r="AO56" s="343">
        <v>33.4</v>
      </c>
      <c r="AP56" s="344">
        <v>36247</v>
      </c>
      <c r="AQ56" s="345">
        <v>-13.2</v>
      </c>
      <c r="AR56" s="346">
        <v>46.6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1355360</v>
      </c>
      <c r="AN57" s="334">
        <v>50449</v>
      </c>
      <c r="AO57" s="335">
        <v>-20</v>
      </c>
      <c r="AP57" s="336">
        <v>68410</v>
      </c>
      <c r="AQ57" s="337">
        <v>-1.7</v>
      </c>
      <c r="AR57" s="338">
        <v>-18.3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536688</v>
      </c>
      <c r="AN58" s="342">
        <v>19976</v>
      </c>
      <c r="AO58" s="343">
        <v>-29</v>
      </c>
      <c r="AP58" s="344">
        <v>35086</v>
      </c>
      <c r="AQ58" s="345">
        <v>-3.2</v>
      </c>
      <c r="AR58" s="346">
        <v>-25.8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1078531</v>
      </c>
      <c r="AN59" s="334">
        <v>40985</v>
      </c>
      <c r="AO59" s="335">
        <v>-18.8</v>
      </c>
      <c r="AP59" s="336">
        <v>73019</v>
      </c>
      <c r="AQ59" s="337">
        <v>6.7</v>
      </c>
      <c r="AR59" s="338">
        <v>-25.5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526181</v>
      </c>
      <c r="AN60" s="342">
        <v>19995</v>
      </c>
      <c r="AO60" s="343">
        <v>0.1</v>
      </c>
      <c r="AP60" s="344">
        <v>39427</v>
      </c>
      <c r="AQ60" s="345">
        <v>12.4</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1319969</v>
      </c>
      <c r="AN61" s="349">
        <v>48228</v>
      </c>
      <c r="AO61" s="350">
        <v>10</v>
      </c>
      <c r="AP61" s="351">
        <v>72392</v>
      </c>
      <c r="AQ61" s="352">
        <v>1.1000000000000001</v>
      </c>
      <c r="AR61" s="338">
        <v>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615559</v>
      </c>
      <c r="AN62" s="342">
        <v>22473</v>
      </c>
      <c r="AO62" s="343">
        <v>10.199999999999999</v>
      </c>
      <c r="AP62" s="344">
        <v>38817</v>
      </c>
      <c r="AQ62" s="345">
        <v>0.7</v>
      </c>
      <c r="AR62" s="346">
        <v>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vYu8NB4ErLP69M7lv5/T+p4lGgL8ogK/td1tjPuKr5jXPG8IA949kkWsLbzOmNsFlEzWkY7ry3RsbW0fFNDoA==" saltValue="7LplmcOnQVMLv/LqkdKm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iE4Y5YzfEw/qrHJS5wrGnn/NS/bAno5YgpbBExsnrbvZdU05OauphaTNDM0uesREI+y8rBBzRYNxfDzaZql3kg==" saltValue="HwbpmY4LLowHZugw13y6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7mumShu3M34j6xw0K2wQPNQUeZPeqWJZ8zujAAkVoTv0SCnPAkAVDqAYMwUM4nln3Z1vSJaBRpdzPF3Pe17pKg==" saltValue="duZ5j1JGKZIXZdttbtwD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8.66</v>
      </c>
      <c r="G47" s="12">
        <v>13.43</v>
      </c>
      <c r="H47" s="12">
        <v>10.24</v>
      </c>
      <c r="I47" s="12">
        <v>10.98</v>
      </c>
      <c r="J47" s="13">
        <v>12.05</v>
      </c>
    </row>
    <row r="48" spans="2:10" ht="57.75" customHeight="1" x14ac:dyDescent="0.15">
      <c r="B48" s="14"/>
      <c r="C48" s="1141" t="s">
        <v>4</v>
      </c>
      <c r="D48" s="1141"/>
      <c r="E48" s="1142"/>
      <c r="F48" s="15">
        <v>5.65</v>
      </c>
      <c r="G48" s="16">
        <v>5.4</v>
      </c>
      <c r="H48" s="16">
        <v>10.58</v>
      </c>
      <c r="I48" s="16">
        <v>10.17</v>
      </c>
      <c r="J48" s="17">
        <v>9.2799999999999994</v>
      </c>
    </row>
    <row r="49" spans="2:10" ht="57.75" customHeight="1" thickBot="1" x14ac:dyDescent="0.2">
      <c r="B49" s="18"/>
      <c r="C49" s="1143" t="s">
        <v>5</v>
      </c>
      <c r="D49" s="1143"/>
      <c r="E49" s="1144"/>
      <c r="F49" s="19" t="s">
        <v>530</v>
      </c>
      <c r="G49" s="20">
        <v>5.96</v>
      </c>
      <c r="H49" s="20">
        <v>2.66</v>
      </c>
      <c r="I49" s="20" t="s">
        <v>531</v>
      </c>
      <c r="J49" s="21">
        <v>0.4</v>
      </c>
    </row>
    <row r="50" spans="2:10" x14ac:dyDescent="0.15"/>
  </sheetData>
  <sheetProtection algorithmName="SHA-512" hashValue="P0TmJLjVlcqdS2cOK0/sz/1y5wkMFEUq6dRqYyy5tqLLRk//VIQTy+2MUAWRrHI5Om4zLJqr3+XQkdOflb0IoA==" saltValue="ymTokCgPEfxDjxO1NdFj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11.51</v>
      </c>
      <c r="G34" s="33">
        <v>12.11</v>
      </c>
      <c r="H34" s="33">
        <v>12.83</v>
      </c>
      <c r="I34" s="33">
        <v>14.3</v>
      </c>
      <c r="J34" s="34">
        <v>15.62</v>
      </c>
      <c r="K34" s="22"/>
      <c r="L34" s="22"/>
      <c r="M34" s="22"/>
      <c r="N34" s="22"/>
      <c r="O34" s="22"/>
      <c r="P34" s="22"/>
    </row>
    <row r="35" spans="1:16" ht="39" customHeight="1" x14ac:dyDescent="0.15">
      <c r="A35" s="22"/>
      <c r="B35" s="35"/>
      <c r="C35" s="1145" t="s">
        <v>533</v>
      </c>
      <c r="D35" s="1146"/>
      <c r="E35" s="1147"/>
      <c r="F35" s="36">
        <v>5.62</v>
      </c>
      <c r="G35" s="37">
        <v>5.35</v>
      </c>
      <c r="H35" s="37">
        <v>10.48</v>
      </c>
      <c r="I35" s="37">
        <v>10.15</v>
      </c>
      <c r="J35" s="38">
        <v>9.24</v>
      </c>
      <c r="K35" s="22"/>
      <c r="L35" s="22"/>
      <c r="M35" s="22"/>
      <c r="N35" s="22"/>
      <c r="O35" s="22"/>
      <c r="P35" s="22"/>
    </row>
    <row r="36" spans="1:16" ht="39" customHeight="1" x14ac:dyDescent="0.15">
      <c r="A36" s="22"/>
      <c r="B36" s="35"/>
      <c r="C36" s="1145" t="s">
        <v>534</v>
      </c>
      <c r="D36" s="1146"/>
      <c r="E36" s="1147"/>
      <c r="F36" s="36">
        <v>7.18</v>
      </c>
      <c r="G36" s="37">
        <v>7.4</v>
      </c>
      <c r="H36" s="37">
        <v>7.26</v>
      </c>
      <c r="I36" s="37">
        <v>7.33</v>
      </c>
      <c r="J36" s="38">
        <v>7.01</v>
      </c>
      <c r="K36" s="22"/>
      <c r="L36" s="22"/>
      <c r="M36" s="22"/>
      <c r="N36" s="22"/>
      <c r="O36" s="22"/>
      <c r="P36" s="22"/>
    </row>
    <row r="37" spans="1:16" ht="39" customHeight="1" x14ac:dyDescent="0.15">
      <c r="A37" s="22"/>
      <c r="B37" s="35"/>
      <c r="C37" s="1145" t="s">
        <v>535</v>
      </c>
      <c r="D37" s="1146"/>
      <c r="E37" s="1147"/>
      <c r="F37" s="36">
        <v>2.2400000000000002</v>
      </c>
      <c r="G37" s="37">
        <v>2.74</v>
      </c>
      <c r="H37" s="37">
        <v>1.73</v>
      </c>
      <c r="I37" s="37">
        <v>1.72</v>
      </c>
      <c r="J37" s="38">
        <v>2.0299999999999998</v>
      </c>
      <c r="K37" s="22"/>
      <c r="L37" s="22"/>
      <c r="M37" s="22"/>
      <c r="N37" s="22"/>
      <c r="O37" s="22"/>
      <c r="P37" s="22"/>
    </row>
    <row r="38" spans="1:16" ht="39" customHeight="1" x14ac:dyDescent="0.15">
      <c r="A38" s="22"/>
      <c r="B38" s="35"/>
      <c r="C38" s="1145" t="s">
        <v>536</v>
      </c>
      <c r="D38" s="1146"/>
      <c r="E38" s="1147"/>
      <c r="F38" s="36">
        <v>0.32</v>
      </c>
      <c r="G38" s="37">
        <v>0.38</v>
      </c>
      <c r="H38" s="37">
        <v>0.56999999999999995</v>
      </c>
      <c r="I38" s="37">
        <v>0.4</v>
      </c>
      <c r="J38" s="38">
        <v>0.72</v>
      </c>
      <c r="K38" s="22"/>
      <c r="L38" s="22"/>
      <c r="M38" s="22"/>
      <c r="N38" s="22"/>
      <c r="O38" s="22"/>
      <c r="P38" s="22"/>
    </row>
    <row r="39" spans="1:16" ht="39" customHeight="1" x14ac:dyDescent="0.15">
      <c r="A39" s="22"/>
      <c r="B39" s="35"/>
      <c r="C39" s="1145" t="s">
        <v>537</v>
      </c>
      <c r="D39" s="1146"/>
      <c r="E39" s="1147"/>
      <c r="F39" s="36">
        <v>0.02</v>
      </c>
      <c r="G39" s="37">
        <v>0.03</v>
      </c>
      <c r="H39" s="37">
        <v>0.1</v>
      </c>
      <c r="I39" s="37">
        <v>0.01</v>
      </c>
      <c r="J39" s="38">
        <v>0.02</v>
      </c>
      <c r="K39" s="22"/>
      <c r="L39" s="22"/>
      <c r="M39" s="22"/>
      <c r="N39" s="22"/>
      <c r="O39" s="22"/>
      <c r="P39" s="22"/>
    </row>
    <row r="40" spans="1:16" ht="39" customHeight="1" x14ac:dyDescent="0.15">
      <c r="A40" s="22"/>
      <c r="B40" s="35"/>
      <c r="C40" s="1145" t="s">
        <v>538</v>
      </c>
      <c r="D40" s="1146"/>
      <c r="E40" s="1147"/>
      <c r="F40" s="36">
        <v>0</v>
      </c>
      <c r="G40" s="37">
        <v>0</v>
      </c>
      <c r="H40" s="37">
        <v>0</v>
      </c>
      <c r="I40" s="37">
        <v>0.01</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8hf9UX8uqY6wDVbl4lEqIdAJwzvCpkZHAPbR2Trr83wYbqYCMwLeR/5xT/GrgZN9sik899s45T60dvcuDALWg==" saltValue="RsWsuMhW1i6FP6qBOds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1553</v>
      </c>
      <c r="L45" s="60">
        <v>1485</v>
      </c>
      <c r="M45" s="60">
        <v>1424</v>
      </c>
      <c r="N45" s="60">
        <v>1447</v>
      </c>
      <c r="O45" s="61">
        <v>1454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v>
      </c>
      <c r="L48" s="64">
        <v>1</v>
      </c>
      <c r="M48" s="64">
        <v>0</v>
      </c>
      <c r="N48" s="64">
        <v>0</v>
      </c>
      <c r="O48" s="65">
        <v>0</v>
      </c>
      <c r="P48" s="48"/>
      <c r="Q48" s="48"/>
      <c r="R48" s="48"/>
      <c r="S48" s="48"/>
      <c r="T48" s="48"/>
      <c r="U48" s="48"/>
    </row>
    <row r="49" spans="1:21" ht="30.75" customHeight="1" x14ac:dyDescent="0.15">
      <c r="A49" s="48"/>
      <c r="B49" s="1155"/>
      <c r="C49" s="1156"/>
      <c r="D49" s="62"/>
      <c r="E49" s="1161" t="s">
        <v>14</v>
      </c>
      <c r="F49" s="1161"/>
      <c r="G49" s="1161"/>
      <c r="H49" s="1161"/>
      <c r="I49" s="1161"/>
      <c r="J49" s="1162"/>
      <c r="K49" s="63">
        <v>304</v>
      </c>
      <c r="L49" s="64">
        <v>289</v>
      </c>
      <c r="M49" s="64">
        <v>311</v>
      </c>
      <c r="N49" s="64">
        <v>324</v>
      </c>
      <c r="O49" s="65">
        <v>377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1302</v>
      </c>
      <c r="L52" s="64">
        <v>1313</v>
      </c>
      <c r="M52" s="64">
        <v>1317</v>
      </c>
      <c r="N52" s="64">
        <v>1281</v>
      </c>
      <c r="O52" s="65">
        <v>1254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557</v>
      </c>
      <c r="L53" s="69">
        <v>462</v>
      </c>
      <c r="M53" s="69">
        <v>418</v>
      </c>
      <c r="N53" s="69">
        <v>490</v>
      </c>
      <c r="O53" s="70">
        <v>577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546</v>
      </c>
      <c r="L58" s="84" t="s">
        <v>546</v>
      </c>
      <c r="M58" s="84" t="s">
        <v>546</v>
      </c>
      <c r="N58" s="84" t="s">
        <v>546</v>
      </c>
      <c r="O58" s="85" t="s">
        <v>546</v>
      </c>
    </row>
    <row r="59" spans="1:21" ht="31.5" customHeight="1" x14ac:dyDescent="0.15">
      <c r="B59" s="1171"/>
      <c r="C59" s="1172"/>
      <c r="D59" s="1178" t="s">
        <v>26</v>
      </c>
      <c r="E59" s="1179"/>
      <c r="F59" s="1179"/>
      <c r="G59" s="1179"/>
      <c r="H59" s="1179"/>
      <c r="I59" s="1179"/>
      <c r="J59" s="1180"/>
      <c r="K59" s="86" t="s">
        <v>546</v>
      </c>
      <c r="L59" s="87" t="s">
        <v>546</v>
      </c>
      <c r="M59" s="87" t="s">
        <v>546</v>
      </c>
      <c r="N59" s="87" t="s">
        <v>546</v>
      </c>
      <c r="O59" s="88" t="s">
        <v>546</v>
      </c>
    </row>
    <row r="60" spans="1:21" ht="31.5" customHeight="1" thickBot="1" x14ac:dyDescent="0.2">
      <c r="B60" s="1173"/>
      <c r="C60" s="1174"/>
      <c r="D60" s="1181" t="s">
        <v>27</v>
      </c>
      <c r="E60" s="1182"/>
      <c r="F60" s="1182"/>
      <c r="G60" s="1182"/>
      <c r="H60" s="1182"/>
      <c r="I60" s="1182"/>
      <c r="J60" s="1183"/>
      <c r="K60" s="89" t="s">
        <v>546</v>
      </c>
      <c r="L60" s="90" t="s">
        <v>546</v>
      </c>
      <c r="M60" s="90" t="s">
        <v>546</v>
      </c>
      <c r="N60" s="90" t="s">
        <v>546</v>
      </c>
      <c r="O60" s="91" t="s">
        <v>546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gwgxZ8gEmmQnYraeWkMNN1wSnQJ5gXKCkaa1GqYD/bsKpGy7WAKUApyq+tuoMy1+cT/tINMRvbTBO3IJHHthg==" saltValue="xDR12xChmLta6ALd1YQc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13780</v>
      </c>
      <c r="J41" s="356">
        <v>13343</v>
      </c>
      <c r="K41" s="356">
        <v>13478</v>
      </c>
      <c r="L41" s="356">
        <v>12834</v>
      </c>
      <c r="M41" s="357">
        <v>12393</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17</v>
      </c>
      <c r="J43" s="359">
        <v>13</v>
      </c>
      <c r="K43" s="359">
        <v>10</v>
      </c>
      <c r="L43" s="359">
        <v>5</v>
      </c>
      <c r="M43" s="360">
        <v>3</v>
      </c>
    </row>
    <row r="44" spans="2:13" ht="27.75" customHeight="1" x14ac:dyDescent="0.15">
      <c r="B44" s="1186"/>
      <c r="C44" s="1187"/>
      <c r="D44" s="106"/>
      <c r="E44" s="1192" t="s">
        <v>34</v>
      </c>
      <c r="F44" s="1192"/>
      <c r="G44" s="1192"/>
      <c r="H44" s="1193"/>
      <c r="I44" s="358">
        <v>1860</v>
      </c>
      <c r="J44" s="359">
        <v>1918</v>
      </c>
      <c r="K44" s="359">
        <v>2240</v>
      </c>
      <c r="L44" s="359">
        <v>2313</v>
      </c>
      <c r="M44" s="360">
        <v>2484</v>
      </c>
    </row>
    <row r="45" spans="2:13" ht="27.75" customHeight="1" x14ac:dyDescent="0.15">
      <c r="B45" s="1186"/>
      <c r="C45" s="1187"/>
      <c r="D45" s="106"/>
      <c r="E45" s="1192" t="s">
        <v>35</v>
      </c>
      <c r="F45" s="1192"/>
      <c r="G45" s="1192"/>
      <c r="H45" s="1193"/>
      <c r="I45" s="358">
        <v>2430</v>
      </c>
      <c r="J45" s="359">
        <v>2427</v>
      </c>
      <c r="K45" s="359">
        <v>2376</v>
      </c>
      <c r="L45" s="359">
        <v>2354</v>
      </c>
      <c r="M45" s="360">
        <v>2331</v>
      </c>
    </row>
    <row r="46" spans="2:13" ht="27.75" customHeight="1" x14ac:dyDescent="0.15">
      <c r="B46" s="1186"/>
      <c r="C46" s="1187"/>
      <c r="D46" s="107"/>
      <c r="E46" s="1192" t="s">
        <v>36</v>
      </c>
      <c r="F46" s="1192"/>
      <c r="G46" s="1192"/>
      <c r="H46" s="1193"/>
      <c r="I46" s="358">
        <v>0</v>
      </c>
      <c r="J46" s="359">
        <v>0</v>
      </c>
      <c r="K46" s="359">
        <v>1</v>
      </c>
      <c r="L46" s="359">
        <v>0</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1443</v>
      </c>
      <c r="J50" s="359">
        <v>2102</v>
      </c>
      <c r="K50" s="359">
        <v>2667</v>
      </c>
      <c r="L50" s="359">
        <v>3374</v>
      </c>
      <c r="M50" s="360">
        <v>3493</v>
      </c>
    </row>
    <row r="51" spans="2:13" ht="27.75" customHeight="1" x14ac:dyDescent="0.15">
      <c r="B51" s="1186"/>
      <c r="C51" s="1187"/>
      <c r="D51" s="106"/>
      <c r="E51" s="1192" t="s">
        <v>42</v>
      </c>
      <c r="F51" s="1192"/>
      <c r="G51" s="1192"/>
      <c r="H51" s="1193"/>
      <c r="I51" s="358">
        <v>1424</v>
      </c>
      <c r="J51" s="359">
        <v>1433</v>
      </c>
      <c r="K51" s="359">
        <v>1464</v>
      </c>
      <c r="L51" s="359">
        <v>1501</v>
      </c>
      <c r="M51" s="360">
        <v>1470</v>
      </c>
    </row>
    <row r="52" spans="2:13" ht="27.75" customHeight="1" x14ac:dyDescent="0.15">
      <c r="B52" s="1188"/>
      <c r="C52" s="1189"/>
      <c r="D52" s="106"/>
      <c r="E52" s="1192" t="s">
        <v>43</v>
      </c>
      <c r="F52" s="1192"/>
      <c r="G52" s="1192"/>
      <c r="H52" s="1193"/>
      <c r="I52" s="358">
        <v>11043</v>
      </c>
      <c r="J52" s="359">
        <v>11249</v>
      </c>
      <c r="K52" s="359">
        <v>10925</v>
      </c>
      <c r="L52" s="359">
        <v>10560</v>
      </c>
      <c r="M52" s="360">
        <v>10398</v>
      </c>
    </row>
    <row r="53" spans="2:13" ht="27.75" customHeight="1" thickBot="1" x14ac:dyDescent="0.2">
      <c r="B53" s="1199" t="s">
        <v>19</v>
      </c>
      <c r="C53" s="1200"/>
      <c r="D53" s="110"/>
      <c r="E53" s="1201" t="s">
        <v>44</v>
      </c>
      <c r="F53" s="1201"/>
      <c r="G53" s="1201"/>
      <c r="H53" s="1202"/>
      <c r="I53" s="361">
        <v>4177</v>
      </c>
      <c r="J53" s="362">
        <v>2916</v>
      </c>
      <c r="K53" s="362">
        <v>3049</v>
      </c>
      <c r="L53" s="362">
        <v>2071</v>
      </c>
      <c r="M53" s="363">
        <v>1849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lt1IiOc2K/O9djMFPR1e740Ed//oYhlOYLIo8J1IMp1sueongEifjNjUokjnmMHJ119aq/iBlZ7S4mLmX7JgA==" saltValue="rV2eV3UVTSU8POMNqG52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795</v>
      </c>
      <c r="G55" s="122">
        <v>817</v>
      </c>
      <c r="H55" s="123">
        <v>906</v>
      </c>
    </row>
    <row r="56" spans="2:8" ht="52.5" customHeight="1" x14ac:dyDescent="0.15">
      <c r="B56" s="124"/>
      <c r="C56" s="1213" t="s">
        <v>47</v>
      </c>
      <c r="D56" s="1213"/>
      <c r="E56" s="1214"/>
      <c r="F56" s="125">
        <v>438</v>
      </c>
      <c r="G56" s="125">
        <v>638</v>
      </c>
      <c r="H56" s="126">
        <v>675</v>
      </c>
    </row>
    <row r="57" spans="2:8" ht="53.25" customHeight="1" x14ac:dyDescent="0.15">
      <c r="B57" s="124"/>
      <c r="C57" s="1215" t="s">
        <v>48</v>
      </c>
      <c r="D57" s="1215"/>
      <c r="E57" s="1216"/>
      <c r="F57" s="127">
        <v>866</v>
      </c>
      <c r="G57" s="127">
        <v>1098</v>
      </c>
      <c r="H57" s="128">
        <v>1109</v>
      </c>
    </row>
    <row r="58" spans="2:8" ht="45.75" customHeight="1" x14ac:dyDescent="0.15">
      <c r="B58" s="129"/>
      <c r="C58" s="1203" t="s">
        <v>555</v>
      </c>
      <c r="D58" s="1204"/>
      <c r="E58" s="1205"/>
      <c r="F58" s="130">
        <v>356</v>
      </c>
      <c r="G58" s="130">
        <v>556</v>
      </c>
      <c r="H58" s="131">
        <v>541</v>
      </c>
    </row>
    <row r="59" spans="2:8" ht="45.75" customHeight="1" x14ac:dyDescent="0.15">
      <c r="B59" s="129"/>
      <c r="C59" s="1203" t="s">
        <v>556</v>
      </c>
      <c r="D59" s="1204"/>
      <c r="E59" s="1205"/>
      <c r="F59" s="130">
        <v>302</v>
      </c>
      <c r="G59" s="130">
        <v>317</v>
      </c>
      <c r="H59" s="131">
        <v>345</v>
      </c>
    </row>
    <row r="60" spans="2:8" ht="45.75" customHeight="1" x14ac:dyDescent="0.15">
      <c r="B60" s="129"/>
      <c r="C60" s="1203" t="s">
        <v>557</v>
      </c>
      <c r="D60" s="1204"/>
      <c r="E60" s="1205"/>
      <c r="F60" s="130">
        <v>46</v>
      </c>
      <c r="G60" s="130">
        <v>69</v>
      </c>
      <c r="H60" s="131">
        <v>80</v>
      </c>
    </row>
    <row r="61" spans="2:8" ht="45.75" customHeight="1" x14ac:dyDescent="0.15">
      <c r="B61" s="129"/>
      <c r="C61" s="1203" t="s">
        <v>558</v>
      </c>
      <c r="D61" s="1204"/>
      <c r="E61" s="1205"/>
      <c r="F61" s="130">
        <v>43</v>
      </c>
      <c r="G61" s="130">
        <v>49</v>
      </c>
      <c r="H61" s="131">
        <v>50</v>
      </c>
    </row>
    <row r="62" spans="2:8" ht="45.75" customHeight="1" thickBot="1" x14ac:dyDescent="0.2">
      <c r="B62" s="132"/>
      <c r="C62" s="1206" t="s">
        <v>559</v>
      </c>
      <c r="D62" s="1207"/>
      <c r="E62" s="1208"/>
      <c r="F62" s="133">
        <v>35</v>
      </c>
      <c r="G62" s="133">
        <v>35</v>
      </c>
      <c r="H62" s="134">
        <v>35</v>
      </c>
    </row>
    <row r="63" spans="2:8" ht="52.5" customHeight="1" thickBot="1" x14ac:dyDescent="0.2">
      <c r="B63" s="135"/>
      <c r="C63" s="1209" t="s">
        <v>49</v>
      </c>
      <c r="D63" s="1209"/>
      <c r="E63" s="1210"/>
      <c r="F63" s="136">
        <v>2099</v>
      </c>
      <c r="G63" s="136">
        <v>2554</v>
      </c>
      <c r="H63" s="137">
        <v>2690</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sheetData>
  <sheetProtection algorithmName="SHA-512" hashValue="Zm6j4RPWPR7Cz81R0xbd4IJ5jbYns983J0p6b8zs6lYF9qYUsuXTg1ajv58y/UYvAoKAadc/AXl22zQxTlnW8w==" saltValue="u1iJCaES8pnQGxsJs5cD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51068</v>
      </c>
      <c r="E3" s="156"/>
      <c r="F3" s="157">
        <v>74581</v>
      </c>
      <c r="G3" s="158"/>
      <c r="H3" s="159"/>
    </row>
    <row r="4" spans="1:8" x14ac:dyDescent="0.15">
      <c r="A4" s="160"/>
      <c r="B4" s="161"/>
      <c r="C4" s="162"/>
      <c r="D4" s="163">
        <v>23140</v>
      </c>
      <c r="E4" s="164"/>
      <c r="F4" s="165">
        <v>41563</v>
      </c>
      <c r="G4" s="166"/>
      <c r="H4" s="167"/>
    </row>
    <row r="5" spans="1:8" x14ac:dyDescent="0.15">
      <c r="A5" s="148" t="s">
        <v>519</v>
      </c>
      <c r="B5" s="153"/>
      <c r="C5" s="154"/>
      <c r="D5" s="155">
        <v>35541</v>
      </c>
      <c r="E5" s="156"/>
      <c r="F5" s="157">
        <v>76347</v>
      </c>
      <c r="G5" s="158"/>
      <c r="H5" s="159"/>
    </row>
    <row r="6" spans="1:8" x14ac:dyDescent="0.15">
      <c r="A6" s="160"/>
      <c r="B6" s="161"/>
      <c r="C6" s="162"/>
      <c r="D6" s="163">
        <v>21103</v>
      </c>
      <c r="E6" s="164"/>
      <c r="F6" s="165">
        <v>41762</v>
      </c>
      <c r="G6" s="166"/>
      <c r="H6" s="167"/>
    </row>
    <row r="7" spans="1:8" x14ac:dyDescent="0.15">
      <c r="A7" s="148" t="s">
        <v>520</v>
      </c>
      <c r="B7" s="153"/>
      <c r="C7" s="154"/>
      <c r="D7" s="155">
        <v>63097</v>
      </c>
      <c r="E7" s="156"/>
      <c r="F7" s="157">
        <v>69604</v>
      </c>
      <c r="G7" s="158"/>
      <c r="H7" s="159"/>
    </row>
    <row r="8" spans="1:8" x14ac:dyDescent="0.15">
      <c r="A8" s="160"/>
      <c r="B8" s="161"/>
      <c r="C8" s="162"/>
      <c r="D8" s="163">
        <v>28151</v>
      </c>
      <c r="E8" s="164"/>
      <c r="F8" s="165">
        <v>36247</v>
      </c>
      <c r="G8" s="166"/>
      <c r="H8" s="167"/>
    </row>
    <row r="9" spans="1:8" x14ac:dyDescent="0.15">
      <c r="A9" s="148" t="s">
        <v>521</v>
      </c>
      <c r="B9" s="153"/>
      <c r="C9" s="154"/>
      <c r="D9" s="155">
        <v>50449</v>
      </c>
      <c r="E9" s="156"/>
      <c r="F9" s="157">
        <v>68410</v>
      </c>
      <c r="G9" s="158"/>
      <c r="H9" s="159"/>
    </row>
    <row r="10" spans="1:8" x14ac:dyDescent="0.15">
      <c r="A10" s="160"/>
      <c r="B10" s="161"/>
      <c r="C10" s="162"/>
      <c r="D10" s="163">
        <v>19976</v>
      </c>
      <c r="E10" s="164"/>
      <c r="F10" s="165">
        <v>35086</v>
      </c>
      <c r="G10" s="166"/>
      <c r="H10" s="167"/>
    </row>
    <row r="11" spans="1:8" x14ac:dyDescent="0.15">
      <c r="A11" s="148" t="s">
        <v>522</v>
      </c>
      <c r="B11" s="153"/>
      <c r="C11" s="154"/>
      <c r="D11" s="155">
        <v>40985</v>
      </c>
      <c r="E11" s="156"/>
      <c r="F11" s="157">
        <v>73019</v>
      </c>
      <c r="G11" s="158"/>
      <c r="H11" s="159"/>
    </row>
    <row r="12" spans="1:8" x14ac:dyDescent="0.15">
      <c r="A12" s="160"/>
      <c r="B12" s="161"/>
      <c r="C12" s="168"/>
      <c r="D12" s="163">
        <v>19995</v>
      </c>
      <c r="E12" s="164"/>
      <c r="F12" s="165">
        <v>39427</v>
      </c>
      <c r="G12" s="166"/>
      <c r="H12" s="167"/>
    </row>
    <row r="13" spans="1:8" x14ac:dyDescent="0.15">
      <c r="A13" s="148"/>
      <c r="B13" s="153"/>
      <c r="C13" s="169"/>
      <c r="D13" s="170">
        <v>48228</v>
      </c>
      <c r="E13" s="171"/>
      <c r="F13" s="172">
        <v>72392</v>
      </c>
      <c r="G13" s="173"/>
      <c r="H13" s="159"/>
    </row>
    <row r="14" spans="1:8" x14ac:dyDescent="0.15">
      <c r="A14" s="160"/>
      <c r="B14" s="161"/>
      <c r="C14" s="162"/>
      <c r="D14" s="163">
        <v>22473</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5.65</v>
      </c>
      <c r="C19" s="174">
        <f>ROUND(VALUE(SUBSTITUTE(実質収支比率等に係る経年分析!G$48,"▲","-")),2)</f>
        <v>5.4</v>
      </c>
      <c r="D19" s="174">
        <f>ROUND(VALUE(SUBSTITUTE(実質収支比率等に係る経年分析!H$48,"▲","-")),2)</f>
        <v>10.58</v>
      </c>
      <c r="E19" s="174">
        <f>ROUND(VALUE(SUBSTITUTE(実質収支比率等に係る経年分析!I$48,"▲","-")),2)</f>
        <v>10.17</v>
      </c>
      <c r="F19" s="174">
        <f>ROUND(VALUE(SUBSTITUTE(実質収支比率等に係る経年分析!J$48,"▲","-")),2)</f>
        <v>9.2799999999999994</v>
      </c>
    </row>
    <row r="20" spans="1:11" x14ac:dyDescent="0.15">
      <c r="A20" s="174" t="s">
        <v>53</v>
      </c>
      <c r="B20" s="174">
        <f>ROUND(VALUE(SUBSTITUTE(実質収支比率等に係る経年分析!F$47,"▲","-")),2)</f>
        <v>8.66</v>
      </c>
      <c r="C20" s="174">
        <f>ROUND(VALUE(SUBSTITUTE(実質収支比率等に係る経年分析!G$47,"▲","-")),2)</f>
        <v>13.43</v>
      </c>
      <c r="D20" s="174">
        <f>ROUND(VALUE(SUBSTITUTE(実質収支比率等に係る経年分析!H$47,"▲","-")),2)</f>
        <v>10.24</v>
      </c>
      <c r="E20" s="174">
        <f>ROUND(VALUE(SUBSTITUTE(実質収支比率等に係る経年分析!I$47,"▲","-")),2)</f>
        <v>10.98</v>
      </c>
      <c r="F20" s="174">
        <f>ROUND(VALUE(SUBSTITUTE(実質収支比率等に係る経年分析!J$47,"▲","-")),2)</f>
        <v>12.05</v>
      </c>
    </row>
    <row r="21" spans="1:11" x14ac:dyDescent="0.15">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5.96</v>
      </c>
      <c r="D21" s="174">
        <f>IF(ISNUMBER(VALUE(SUBSTITUTE(実質収支比率等に係る経年分析!H$49,"▲","-"))),ROUND(VALUE(SUBSTITUTE(実質収支比率等に係る経年分析!H$49,"▲","-")),2),NA())</f>
        <v>2.66</v>
      </c>
      <c r="E21" s="174">
        <f>IF(ISNUMBER(VALUE(SUBSTITUTE(実質収支比率等に係る経年分析!I$49,"▲","-"))),ROUND(VALUE(SUBSTITUTE(実質収支比率等に係る経年分析!I$49,"▲","-")),2),NA())</f>
        <v>-0.56999999999999995</v>
      </c>
      <c r="F21" s="174">
        <f>IF(ISNUMBER(VALUE(SUBSTITUTE(実質収支比率等に係る経年分析!J$49,"▲","-"))),ROUND(VALUE(SUBSTITUTE(実質収支比率等に係る経年分析!J$49,"▲","-")),2),NA())</f>
        <v>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高萩市後期高齢者医療事業特別会計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高萩市霊園事業特別会計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高萩市国民健康保険事業特別会計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高萩市介護保険事業特別会計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2.2400000000000002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2.0299999999999998</v>
      </c>
    </row>
    <row r="34" spans="1:16" x14ac:dyDescent="0.15">
      <c r="A34" s="175" t="str">
        <f>IF(連結実質赤字比率に係る赤字・黒字の構成分析!C$36="",NA(),連結実質赤字比率に係る赤字・黒字の構成分析!C$36)</f>
        <v>高萩市工業用水道事業会計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9.24</v>
      </c>
    </row>
    <row r="36" spans="1:16" x14ac:dyDescent="0.15">
      <c r="A36" s="175" t="str">
        <f>IF(連結実質赤字比率に係る赤字・黒字の構成分析!C$34="",NA(),連結実質赤字比率に係る赤字・黒字の構成分析!C$34)</f>
        <v>高萩市水道事業会計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1302</v>
      </c>
      <c r="E42" s="176"/>
      <c r="F42" s="176"/>
      <c r="G42" s="176">
        <f>'実質公債費比率（分子）の構造'!L$52</f>
        <v>1313</v>
      </c>
      <c r="H42" s="176"/>
      <c r="I42" s="176"/>
      <c r="J42" s="176">
        <f>'実質公債費比率（分子）の構造'!M$52</f>
        <v>1317</v>
      </c>
      <c r="K42" s="176"/>
      <c r="L42" s="176"/>
      <c r="M42" s="176">
        <f>'実質公債費比率（分子）の構造'!N$52</f>
        <v>1281</v>
      </c>
      <c r="N42" s="176"/>
      <c r="O42" s="176"/>
      <c r="P42" s="176">
        <f>'実質公債費比率（分子）の構造'!O$52</f>
        <v>1254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304</v>
      </c>
      <c r="C45" s="176"/>
      <c r="D45" s="176"/>
      <c r="E45" s="176">
        <f>'実質公債費比率（分子）の構造'!L$49</f>
        <v>289</v>
      </c>
      <c r="F45" s="176"/>
      <c r="G45" s="176"/>
      <c r="H45" s="176">
        <f>'実質公債費比率（分子）の構造'!M$49</f>
        <v>311</v>
      </c>
      <c r="I45" s="176"/>
      <c r="J45" s="176"/>
      <c r="K45" s="176">
        <f>'実質公債費比率（分子）の構造'!N$49</f>
        <v>324</v>
      </c>
      <c r="L45" s="176"/>
      <c r="M45" s="176"/>
      <c r="N45" s="176">
        <f>'実質公債費比率（分子）の構造'!O$49</f>
        <v>377</v>
      </c>
      <c r="O45" s="176"/>
      <c r="P45" s="176"/>
    </row>
    <row r="46" spans="1:16" x14ac:dyDescent="0.15">
      <c r="A46" s="176" t="s">
        <v>64</v>
      </c>
      <c r="B46" s="176">
        <f>'実質公債費比率（分子）の構造'!K$48</f>
        <v>2</v>
      </c>
      <c r="C46" s="176"/>
      <c r="D46" s="176"/>
      <c r="E46" s="176">
        <f>'実質公債費比率（分子）の構造'!L$48</f>
        <v>1</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1553</v>
      </c>
      <c r="C49" s="176"/>
      <c r="D49" s="176"/>
      <c r="E49" s="176">
        <f>'実質公債費比率（分子）の構造'!L$45</f>
        <v>1485</v>
      </c>
      <c r="F49" s="176"/>
      <c r="G49" s="176"/>
      <c r="H49" s="176">
        <f>'実質公債費比率（分子）の構造'!M$45</f>
        <v>1424</v>
      </c>
      <c r="I49" s="176"/>
      <c r="J49" s="176"/>
      <c r="K49" s="176">
        <f>'実質公債費比率（分子）の構造'!N$45</f>
        <v>1447</v>
      </c>
      <c r="L49" s="176"/>
      <c r="M49" s="176"/>
      <c r="N49" s="176">
        <f>'実質公債費比率（分子）の構造'!O$45</f>
        <v>1454</v>
      </c>
      <c r="O49" s="176"/>
      <c r="P49" s="176"/>
    </row>
    <row r="50" spans="1:16" x14ac:dyDescent="0.15">
      <c r="A50" s="176" t="s">
        <v>67</v>
      </c>
      <c r="B50" s="176" t="e">
        <f>NA()</f>
        <v>#N/A</v>
      </c>
      <c r="C50" s="176">
        <f>IF(ISNUMBER('実質公債費比率（分子）の構造'!K$53),'実質公債費比率（分子）の構造'!K$53,NA())</f>
        <v>557</v>
      </c>
      <c r="D50" s="176" t="e">
        <f>NA()</f>
        <v>#N/A</v>
      </c>
      <c r="E50" s="176" t="e">
        <f>NA()</f>
        <v>#N/A</v>
      </c>
      <c r="F50" s="176">
        <f>IF(ISNUMBER('実質公債費比率（分子）の構造'!L$53),'実質公債費比率（分子）の構造'!L$53,NA())</f>
        <v>462</v>
      </c>
      <c r="G50" s="176" t="e">
        <f>NA()</f>
        <v>#N/A</v>
      </c>
      <c r="H50" s="176" t="e">
        <f>NA()</f>
        <v>#N/A</v>
      </c>
      <c r="I50" s="176">
        <f>IF(ISNUMBER('実質公債費比率（分子）の構造'!M$53),'実質公債費比率（分子）の構造'!M$53,NA())</f>
        <v>418</v>
      </c>
      <c r="J50" s="176" t="e">
        <f>NA()</f>
        <v>#N/A</v>
      </c>
      <c r="K50" s="176" t="e">
        <f>NA()</f>
        <v>#N/A</v>
      </c>
      <c r="L50" s="176">
        <f>IF(ISNUMBER('実質公債費比率（分子）の構造'!N$53),'実質公債費比率（分子）の構造'!N$53,NA())</f>
        <v>490</v>
      </c>
      <c r="M50" s="176" t="e">
        <f>NA()</f>
        <v>#N/A</v>
      </c>
      <c r="N50" s="176" t="e">
        <f>NA()</f>
        <v>#N/A</v>
      </c>
      <c r="O50" s="176">
        <f>IF(ISNUMBER('実質公債費比率（分子）の構造'!O$53),'実質公債費比率（分子）の構造'!O$53,NA())</f>
        <v>577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11043</v>
      </c>
      <c r="E56" s="175"/>
      <c r="F56" s="175"/>
      <c r="G56" s="175">
        <f>'将来負担比率（分子）の構造'!J$52</f>
        <v>11249</v>
      </c>
      <c r="H56" s="175"/>
      <c r="I56" s="175"/>
      <c r="J56" s="175">
        <f>'将来負担比率（分子）の構造'!K$52</f>
        <v>10925</v>
      </c>
      <c r="K56" s="175"/>
      <c r="L56" s="175"/>
      <c r="M56" s="175">
        <f>'将来負担比率（分子）の構造'!L$52</f>
        <v>10560</v>
      </c>
      <c r="N56" s="175"/>
      <c r="O56" s="175"/>
      <c r="P56" s="175">
        <f>'将来負担比率（分子）の構造'!M$52</f>
        <v>10398</v>
      </c>
    </row>
    <row r="57" spans="1:16" x14ac:dyDescent="0.15">
      <c r="A57" s="175" t="s">
        <v>42</v>
      </c>
      <c r="B57" s="175"/>
      <c r="C57" s="175"/>
      <c r="D57" s="175">
        <f>'将来負担比率（分子）の構造'!I$51</f>
        <v>1424</v>
      </c>
      <c r="E57" s="175"/>
      <c r="F57" s="175"/>
      <c r="G57" s="175">
        <f>'将来負担比率（分子）の構造'!J$51</f>
        <v>1433</v>
      </c>
      <c r="H57" s="175"/>
      <c r="I57" s="175"/>
      <c r="J57" s="175">
        <f>'将来負担比率（分子）の構造'!K$51</f>
        <v>1464</v>
      </c>
      <c r="K57" s="175"/>
      <c r="L57" s="175"/>
      <c r="M57" s="175">
        <f>'将来負担比率（分子）の構造'!L$51</f>
        <v>1501</v>
      </c>
      <c r="N57" s="175"/>
      <c r="O57" s="175"/>
      <c r="P57" s="175">
        <f>'将来負担比率（分子）の構造'!M$51</f>
        <v>1470</v>
      </c>
    </row>
    <row r="58" spans="1:16" x14ac:dyDescent="0.15">
      <c r="A58" s="175" t="s">
        <v>41</v>
      </c>
      <c r="B58" s="175"/>
      <c r="C58" s="175"/>
      <c r="D58" s="175">
        <f>'将来負担比率（分子）の構造'!I$50</f>
        <v>1443</v>
      </c>
      <c r="E58" s="175"/>
      <c r="F58" s="175"/>
      <c r="G58" s="175">
        <f>'将来負担比率（分子）の構造'!J$50</f>
        <v>2102</v>
      </c>
      <c r="H58" s="175"/>
      <c r="I58" s="175"/>
      <c r="J58" s="175">
        <f>'将来負担比率（分子）の構造'!K$50</f>
        <v>2667</v>
      </c>
      <c r="K58" s="175"/>
      <c r="L58" s="175"/>
      <c r="M58" s="175">
        <f>'将来負担比率（分子）の構造'!L$50</f>
        <v>3374</v>
      </c>
      <c r="N58" s="175"/>
      <c r="O58" s="175"/>
      <c r="P58" s="175">
        <f>'将来負担比率（分子）の構造'!M$50</f>
        <v>3493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15">
      <c r="A62" s="175" t="s">
        <v>35</v>
      </c>
      <c r="B62" s="175">
        <f>'将来負担比率（分子）の構造'!I$45</f>
        <v>2430</v>
      </c>
      <c r="C62" s="175"/>
      <c r="D62" s="175"/>
      <c r="E62" s="175">
        <f>'将来負担比率（分子）の構造'!J$45</f>
        <v>2427</v>
      </c>
      <c r="F62" s="175"/>
      <c r="G62" s="175"/>
      <c r="H62" s="175">
        <f>'将来負担比率（分子）の構造'!K$45</f>
        <v>2376</v>
      </c>
      <c r="I62" s="175"/>
      <c r="J62" s="175"/>
      <c r="K62" s="175">
        <f>'将来負担比率（分子）の構造'!L$45</f>
        <v>2354</v>
      </c>
      <c r="L62" s="175"/>
      <c r="M62" s="175"/>
      <c r="N62" s="175">
        <f>'将来負担比率（分子）の構造'!M$45</f>
        <v>2331</v>
      </c>
      <c r="O62" s="175"/>
      <c r="P62" s="175"/>
    </row>
    <row r="63" spans="1:16" x14ac:dyDescent="0.15">
      <c r="A63" s="175" t="s">
        <v>34</v>
      </c>
      <c r="B63" s="175">
        <f>'将来負担比率（分子）の構造'!I$44</f>
        <v>1860</v>
      </c>
      <c r="C63" s="175"/>
      <c r="D63" s="175"/>
      <c r="E63" s="175">
        <f>'将来負担比率（分子）の構造'!J$44</f>
        <v>1918</v>
      </c>
      <c r="F63" s="175"/>
      <c r="G63" s="175"/>
      <c r="H63" s="175">
        <f>'将来負担比率（分子）の構造'!K$44</f>
        <v>2240</v>
      </c>
      <c r="I63" s="175"/>
      <c r="J63" s="175"/>
      <c r="K63" s="175">
        <f>'将来負担比率（分子）の構造'!L$44</f>
        <v>2313</v>
      </c>
      <c r="L63" s="175"/>
      <c r="M63" s="175"/>
      <c r="N63" s="175">
        <f>'将来負担比率（分子）の構造'!M$44</f>
        <v>2484</v>
      </c>
      <c r="O63" s="175"/>
      <c r="P63" s="175"/>
    </row>
    <row r="64" spans="1:16" x14ac:dyDescent="0.15">
      <c r="A64" s="175" t="s">
        <v>33</v>
      </c>
      <c r="B64" s="175">
        <f>'将来負担比率（分子）の構造'!I$43</f>
        <v>17</v>
      </c>
      <c r="C64" s="175"/>
      <c r="D64" s="175"/>
      <c r="E64" s="175">
        <f>'将来負担比率（分子）の構造'!J$43</f>
        <v>13</v>
      </c>
      <c r="F64" s="175"/>
      <c r="G64" s="175"/>
      <c r="H64" s="175">
        <f>'将来負担比率（分子）の構造'!K$43</f>
        <v>10</v>
      </c>
      <c r="I64" s="175"/>
      <c r="J64" s="175"/>
      <c r="K64" s="175">
        <f>'将来負担比率（分子）の構造'!L$43</f>
        <v>5</v>
      </c>
      <c r="L64" s="175"/>
      <c r="M64" s="175"/>
      <c r="N64" s="175">
        <f>'将来負担比率（分子）の構造'!M$43</f>
        <v>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13780</v>
      </c>
      <c r="C66" s="175"/>
      <c r="D66" s="175"/>
      <c r="E66" s="175">
        <f>'将来負担比率（分子）の構造'!J$41</f>
        <v>13343</v>
      </c>
      <c r="F66" s="175"/>
      <c r="G66" s="175"/>
      <c r="H66" s="175">
        <f>'将来負担比率（分子）の構造'!K$41</f>
        <v>13478</v>
      </c>
      <c r="I66" s="175"/>
      <c r="J66" s="175"/>
      <c r="K66" s="175">
        <f>'将来負担比率（分子）の構造'!L$41</f>
        <v>12834</v>
      </c>
      <c r="L66" s="175"/>
      <c r="M66" s="175"/>
      <c r="N66" s="175">
        <f>'将来負担比率（分子）の構造'!M$41</f>
        <v>12393</v>
      </c>
      <c r="O66" s="175"/>
      <c r="P66" s="175"/>
    </row>
    <row r="67" spans="1:16" x14ac:dyDescent="0.15">
      <c r="A67" s="175" t="s">
        <v>71</v>
      </c>
      <c r="B67" s="175" t="e">
        <f>NA()</f>
        <v>#N/A</v>
      </c>
      <c r="C67" s="175">
        <f>IF(ISNUMBER('将来負担比率（分子）の構造'!I$53), IF('将来負担比率（分子）の構造'!I$53 &lt; 0, 0, '将来負担比率（分子）の構造'!I$53), NA())</f>
        <v>4177</v>
      </c>
      <c r="D67" s="175" t="e">
        <f>NA()</f>
        <v>#N/A</v>
      </c>
      <c r="E67" s="175" t="e">
        <f>NA()</f>
        <v>#N/A</v>
      </c>
      <c r="F67" s="175">
        <f>IF(ISNUMBER('将来負担比率（分子）の構造'!J$53), IF('将来負担比率（分子）の構造'!J$53 &lt; 0, 0, '将来負担比率（分子）の構造'!J$53), NA())</f>
        <v>2916</v>
      </c>
      <c r="G67" s="175" t="e">
        <f>NA()</f>
        <v>#N/A</v>
      </c>
      <c r="H67" s="175" t="e">
        <f>NA()</f>
        <v>#N/A</v>
      </c>
      <c r="I67" s="175">
        <f>IF(ISNUMBER('将来負担比率（分子）の構造'!K$53), IF('将来負担比率（分子）の構造'!K$53 &lt; 0, 0, '将来負担比率（分子）の構造'!K$53), NA())</f>
        <v>3049</v>
      </c>
      <c r="J67" s="175" t="e">
        <f>NA()</f>
        <v>#N/A</v>
      </c>
      <c r="K67" s="175" t="e">
        <f>NA()</f>
        <v>#N/A</v>
      </c>
      <c r="L67" s="175">
        <f>IF(ISNUMBER('将来負担比率（分子）の構造'!L$53), IF('将来負担比率（分子）の構造'!L$53 &lt; 0, 0, '将来負担比率（分子）の構造'!L$53), NA())</f>
        <v>2071</v>
      </c>
      <c r="M67" s="175" t="e">
        <f>NA()</f>
        <v>#N/A</v>
      </c>
      <c r="N67" s="175" t="e">
        <f>NA()</f>
        <v>#N/A</v>
      </c>
      <c r="O67" s="175">
        <f>IF(ISNUMBER('将来負担比率（分子）の構造'!M$53), IF('将来負担比率（分子）の構造'!M$53 &lt; 0, 0, '将来負担比率（分子）の構造'!M$53), NA())</f>
        <v>1849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795</v>
      </c>
      <c r="C72" s="179">
        <f>基金残高に係る経年分析!G55</f>
        <v>817</v>
      </c>
      <c r="D72" s="179">
        <f>基金残高に係る経年分析!H55</f>
        <v>906</v>
      </c>
    </row>
    <row r="73" spans="1:16" x14ac:dyDescent="0.15">
      <c r="A73" s="178" t="s">
        <v>74</v>
      </c>
      <c r="B73" s="179">
        <f>基金残高に係る経年分析!F56</f>
        <v>438</v>
      </c>
      <c r="C73" s="179">
        <f>基金残高に係る経年分析!G56</f>
        <v>638</v>
      </c>
      <c r="D73" s="179">
        <f>基金残高に係る経年分析!H56</f>
        <v>675</v>
      </c>
    </row>
    <row r="74" spans="1:16" x14ac:dyDescent="0.15">
      <c r="A74" s="178" t="s">
        <v>75</v>
      </c>
      <c r="B74" s="179">
        <f>基金残高に係る経年分析!F57</f>
        <v>866</v>
      </c>
      <c r="C74" s="179">
        <f>基金残高に係る経年分析!G57</f>
        <v>1098</v>
      </c>
      <c r="D74" s="179">
        <f>基金残高に係る経年分析!H57</f>
        <v>1109</v>
      </c>
    </row>
  </sheetData>
  <sheetProtection algorithmName="SHA-512" hashValue="kGgfvwt/HMSM7ouBtZFZLGbbQ6QsSutJ8czhgbtM654WxkoGMOF6TeMzO8kdfY5+bmV7mR4gSnNYeIIU42LgOQ==" saltValue="Q5TXYF6xMKCegnq7w9Jp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2025-03-10T09:22:50Z</cp:lastPrinted>
  <dcterms:created xsi:type="dcterms:W3CDTF">2025-02-19T01:07:24Z</dcterms:created>
  <dcterms:modified xsi:type="dcterms:W3CDTF">2025-03-27T04:44:33Z</dcterms:modified>
  <cp:category/>
</cp:coreProperties>
</file>